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rafaela.baptista\Downloads\"/>
    </mc:Choice>
  </mc:AlternateContent>
  <xr:revisionPtr revIDLastSave="0" documentId="13_ncr:1_{2EEAACE8-7647-4AC5-B1FD-2C5D3DD61FD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QUIPE" sheetId="1" r:id="rId1"/>
    <sheet name="SALAS" sheetId="2" r:id="rId2"/>
    <sheet name="Planilh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1sohKh0W5pXKULkS2T6tz2az+Wg=="/>
    </ext>
  </extLst>
</workbook>
</file>

<file path=xl/calcChain.xml><?xml version="1.0" encoding="utf-8"?>
<calcChain xmlns="http://schemas.openxmlformats.org/spreadsheetml/2006/main">
  <c r="A84" i="3" l="1"/>
  <c r="C84" i="3" s="1"/>
  <c r="A83" i="3"/>
  <c r="C83" i="3" s="1"/>
  <c r="M76" i="3"/>
  <c r="L76" i="3"/>
  <c r="K76" i="3"/>
  <c r="J76" i="3"/>
  <c r="I76" i="3"/>
  <c r="H76" i="3"/>
  <c r="G76" i="3"/>
  <c r="F76" i="3"/>
  <c r="E76" i="3"/>
  <c r="D76" i="3"/>
  <c r="C76" i="3"/>
  <c r="M75" i="3"/>
  <c r="L75" i="3"/>
  <c r="K75" i="3"/>
  <c r="J75" i="3"/>
  <c r="I75" i="3"/>
  <c r="H75" i="3"/>
  <c r="G75" i="3"/>
  <c r="F75" i="3"/>
  <c r="E75" i="3"/>
  <c r="D75" i="3"/>
  <c r="C75" i="3"/>
  <c r="M74" i="3"/>
  <c r="L74" i="3"/>
  <c r="K74" i="3"/>
  <c r="J74" i="3"/>
  <c r="I74" i="3"/>
  <c r="H74" i="3"/>
  <c r="G74" i="3"/>
  <c r="F74" i="3"/>
  <c r="E74" i="3"/>
  <c r="D74" i="3"/>
  <c r="C74" i="3"/>
  <c r="M73" i="3"/>
  <c r="L73" i="3"/>
  <c r="K73" i="3"/>
  <c r="J73" i="3"/>
  <c r="I73" i="3"/>
  <c r="H73" i="3"/>
  <c r="G73" i="3"/>
  <c r="F73" i="3"/>
  <c r="E73" i="3"/>
  <c r="D73" i="3"/>
  <c r="C73" i="3"/>
  <c r="M72" i="3"/>
  <c r="L72" i="3"/>
  <c r="K72" i="3"/>
  <c r="J72" i="3"/>
  <c r="I72" i="3"/>
  <c r="H72" i="3"/>
  <c r="G72" i="3"/>
  <c r="F72" i="3"/>
  <c r="E72" i="3"/>
  <c r="D72" i="3"/>
  <c r="C72" i="3"/>
  <c r="M71" i="3"/>
  <c r="L71" i="3"/>
  <c r="K71" i="3"/>
  <c r="J71" i="3"/>
  <c r="I71" i="3"/>
  <c r="H71" i="3"/>
  <c r="G71" i="3"/>
  <c r="F71" i="3"/>
  <c r="E71" i="3"/>
  <c r="D71" i="3"/>
  <c r="C71" i="3"/>
  <c r="B71" i="3" s="1"/>
  <c r="M70" i="3"/>
  <c r="L70" i="3"/>
  <c r="K70" i="3"/>
  <c r="J70" i="3"/>
  <c r="I70" i="3"/>
  <c r="H70" i="3"/>
  <c r="G70" i="3"/>
  <c r="F70" i="3"/>
  <c r="E70" i="3"/>
  <c r="D70" i="3"/>
  <c r="C70" i="3"/>
  <c r="M69" i="3"/>
  <c r="L69" i="3"/>
  <c r="K69" i="3"/>
  <c r="J69" i="3"/>
  <c r="I69" i="3"/>
  <c r="H69" i="3"/>
  <c r="G69" i="3"/>
  <c r="F69" i="3"/>
  <c r="E69" i="3"/>
  <c r="D69" i="3"/>
  <c r="C69" i="3"/>
  <c r="M68" i="3"/>
  <c r="L68" i="3"/>
  <c r="K68" i="3"/>
  <c r="J68" i="3"/>
  <c r="I68" i="3"/>
  <c r="H68" i="3"/>
  <c r="G68" i="3"/>
  <c r="F68" i="3"/>
  <c r="E68" i="3"/>
  <c r="D68" i="3"/>
  <c r="C68" i="3"/>
  <c r="M67" i="3"/>
  <c r="L67" i="3"/>
  <c r="K67" i="3"/>
  <c r="J67" i="3"/>
  <c r="I67" i="3"/>
  <c r="H67" i="3"/>
  <c r="G67" i="3"/>
  <c r="F67" i="3"/>
  <c r="E67" i="3"/>
  <c r="D67" i="3"/>
  <c r="C67" i="3"/>
  <c r="B67" i="3" s="1"/>
  <c r="M66" i="3"/>
  <c r="L66" i="3"/>
  <c r="K66" i="3"/>
  <c r="J66" i="3"/>
  <c r="I66" i="3"/>
  <c r="H66" i="3"/>
  <c r="G66" i="3"/>
  <c r="F66" i="3"/>
  <c r="E66" i="3"/>
  <c r="D66" i="3"/>
  <c r="C66" i="3"/>
  <c r="M65" i="3"/>
  <c r="L65" i="3"/>
  <c r="K65" i="3"/>
  <c r="J65" i="3"/>
  <c r="I65" i="3"/>
  <c r="H65" i="3"/>
  <c r="G65" i="3"/>
  <c r="F65" i="3"/>
  <c r="E65" i="3"/>
  <c r="D65" i="3"/>
  <c r="C65" i="3"/>
  <c r="M64" i="3"/>
  <c r="L64" i="3"/>
  <c r="K64" i="3"/>
  <c r="J64" i="3"/>
  <c r="I64" i="3"/>
  <c r="H64" i="3"/>
  <c r="G64" i="3"/>
  <c r="F64" i="3"/>
  <c r="E64" i="3"/>
  <c r="D64" i="3"/>
  <c r="C64" i="3"/>
  <c r="M63" i="3"/>
  <c r="L63" i="3"/>
  <c r="K63" i="3"/>
  <c r="J63" i="3"/>
  <c r="I63" i="3"/>
  <c r="H63" i="3"/>
  <c r="G63" i="3"/>
  <c r="F63" i="3"/>
  <c r="E63" i="3"/>
  <c r="D63" i="3"/>
  <c r="C63" i="3"/>
  <c r="B63" i="3" s="1"/>
  <c r="M62" i="3"/>
  <c r="L62" i="3"/>
  <c r="K62" i="3"/>
  <c r="J62" i="3"/>
  <c r="I62" i="3"/>
  <c r="H62" i="3"/>
  <c r="G62" i="3"/>
  <c r="F62" i="3"/>
  <c r="E62" i="3"/>
  <c r="D62" i="3"/>
  <c r="C62" i="3"/>
  <c r="M61" i="3"/>
  <c r="L61" i="3"/>
  <c r="K61" i="3"/>
  <c r="J61" i="3"/>
  <c r="I61" i="3"/>
  <c r="H61" i="3"/>
  <c r="G61" i="3"/>
  <c r="F61" i="3"/>
  <c r="E61" i="3"/>
  <c r="D61" i="3"/>
  <c r="C61" i="3"/>
  <c r="M60" i="3"/>
  <c r="L60" i="3"/>
  <c r="K60" i="3"/>
  <c r="J60" i="3"/>
  <c r="I60" i="3"/>
  <c r="H60" i="3"/>
  <c r="G60" i="3"/>
  <c r="F60" i="3"/>
  <c r="E60" i="3"/>
  <c r="D60" i="3"/>
  <c r="C60" i="3"/>
  <c r="M59" i="3"/>
  <c r="L59" i="3"/>
  <c r="K59" i="3"/>
  <c r="J59" i="3"/>
  <c r="I59" i="3"/>
  <c r="H59" i="3"/>
  <c r="G59" i="3"/>
  <c r="F59" i="3"/>
  <c r="E59" i="3"/>
  <c r="D59" i="3"/>
  <c r="C59" i="3"/>
  <c r="B59" i="3" s="1"/>
  <c r="M58" i="3"/>
  <c r="L58" i="3"/>
  <c r="K58" i="3"/>
  <c r="J58" i="3"/>
  <c r="I58" i="3"/>
  <c r="H58" i="3"/>
  <c r="G58" i="3"/>
  <c r="F58" i="3"/>
  <c r="E58" i="3"/>
  <c r="D58" i="3"/>
  <c r="C58" i="3"/>
  <c r="M57" i="3"/>
  <c r="L57" i="3"/>
  <c r="K57" i="3"/>
  <c r="J57" i="3"/>
  <c r="I57" i="3"/>
  <c r="H57" i="3"/>
  <c r="G57" i="3"/>
  <c r="F57" i="3"/>
  <c r="E57" i="3"/>
  <c r="D57" i="3"/>
  <c r="C57" i="3"/>
  <c r="M56" i="3"/>
  <c r="L56" i="3"/>
  <c r="K56" i="3"/>
  <c r="J56" i="3"/>
  <c r="I56" i="3"/>
  <c r="H56" i="3"/>
  <c r="G56" i="3"/>
  <c r="F56" i="3"/>
  <c r="E56" i="3"/>
  <c r="D56" i="3"/>
  <c r="C56" i="3"/>
  <c r="M55" i="3"/>
  <c r="L55" i="3"/>
  <c r="K55" i="3"/>
  <c r="J55" i="3"/>
  <c r="I55" i="3"/>
  <c r="H55" i="3"/>
  <c r="G55" i="3"/>
  <c r="F55" i="3"/>
  <c r="E55" i="3"/>
  <c r="D55" i="3"/>
  <c r="C55" i="3"/>
  <c r="B55" i="3" s="1"/>
  <c r="M54" i="3"/>
  <c r="L54" i="3"/>
  <c r="K54" i="3"/>
  <c r="J54" i="3"/>
  <c r="I54" i="3"/>
  <c r="H54" i="3"/>
  <c r="G54" i="3"/>
  <c r="F54" i="3"/>
  <c r="E54" i="3"/>
  <c r="D54" i="3"/>
  <c r="C54" i="3"/>
  <c r="M53" i="3"/>
  <c r="L53" i="3"/>
  <c r="K53" i="3"/>
  <c r="J53" i="3"/>
  <c r="I53" i="3"/>
  <c r="H53" i="3"/>
  <c r="G53" i="3"/>
  <c r="F53" i="3"/>
  <c r="E53" i="3"/>
  <c r="D53" i="3"/>
  <c r="C53" i="3"/>
  <c r="M52" i="3"/>
  <c r="L52" i="3"/>
  <c r="K52" i="3"/>
  <c r="J52" i="3"/>
  <c r="I52" i="3"/>
  <c r="H52" i="3"/>
  <c r="G52" i="3"/>
  <c r="F52" i="3"/>
  <c r="E52" i="3"/>
  <c r="D52" i="3"/>
  <c r="C52" i="3"/>
  <c r="M51" i="3"/>
  <c r="L51" i="3"/>
  <c r="K51" i="3"/>
  <c r="J51" i="3"/>
  <c r="I51" i="3"/>
  <c r="H51" i="3"/>
  <c r="G51" i="3"/>
  <c r="F51" i="3"/>
  <c r="E51" i="3"/>
  <c r="D51" i="3"/>
  <c r="C51" i="3"/>
  <c r="B51" i="3" s="1"/>
  <c r="M50" i="3"/>
  <c r="L50" i="3"/>
  <c r="K50" i="3"/>
  <c r="J50" i="3"/>
  <c r="I50" i="3"/>
  <c r="H50" i="3"/>
  <c r="G50" i="3"/>
  <c r="F50" i="3"/>
  <c r="E50" i="3"/>
  <c r="D50" i="3"/>
  <c r="C50" i="3"/>
  <c r="M49" i="3"/>
  <c r="L49" i="3"/>
  <c r="K49" i="3"/>
  <c r="J49" i="3"/>
  <c r="I49" i="3"/>
  <c r="H49" i="3"/>
  <c r="G49" i="3"/>
  <c r="F49" i="3"/>
  <c r="E49" i="3"/>
  <c r="D49" i="3"/>
  <c r="C49" i="3"/>
  <c r="M48" i="3"/>
  <c r="L48" i="3"/>
  <c r="K48" i="3"/>
  <c r="J48" i="3"/>
  <c r="I48" i="3"/>
  <c r="H48" i="3"/>
  <c r="G48" i="3"/>
  <c r="F48" i="3"/>
  <c r="E48" i="3"/>
  <c r="D48" i="3"/>
  <c r="C48" i="3"/>
  <c r="M47" i="3"/>
  <c r="L47" i="3"/>
  <c r="K47" i="3"/>
  <c r="J47" i="3"/>
  <c r="I47" i="3"/>
  <c r="H47" i="3"/>
  <c r="G47" i="3"/>
  <c r="F47" i="3"/>
  <c r="E47" i="3"/>
  <c r="D47" i="3"/>
  <c r="C47" i="3"/>
  <c r="B47" i="3" s="1"/>
  <c r="M46" i="3"/>
  <c r="L46" i="3"/>
  <c r="K46" i="3"/>
  <c r="J46" i="3"/>
  <c r="I46" i="3"/>
  <c r="H46" i="3"/>
  <c r="G46" i="3"/>
  <c r="F46" i="3"/>
  <c r="E46" i="3"/>
  <c r="D46" i="3"/>
  <c r="C46" i="3"/>
  <c r="M45" i="3"/>
  <c r="L45" i="3"/>
  <c r="K45" i="3"/>
  <c r="J45" i="3"/>
  <c r="I45" i="3"/>
  <c r="H45" i="3"/>
  <c r="G45" i="3"/>
  <c r="F45" i="3"/>
  <c r="E45" i="3"/>
  <c r="D45" i="3"/>
  <c r="C45" i="3"/>
  <c r="M44" i="3"/>
  <c r="L44" i="3"/>
  <c r="K44" i="3"/>
  <c r="J44" i="3"/>
  <c r="I44" i="3"/>
  <c r="H44" i="3"/>
  <c r="G44" i="3"/>
  <c r="F44" i="3"/>
  <c r="E44" i="3"/>
  <c r="D44" i="3"/>
  <c r="C44" i="3"/>
  <c r="M43" i="3"/>
  <c r="L43" i="3"/>
  <c r="K43" i="3"/>
  <c r="J43" i="3"/>
  <c r="I43" i="3"/>
  <c r="H43" i="3"/>
  <c r="G43" i="3"/>
  <c r="F43" i="3"/>
  <c r="E43" i="3"/>
  <c r="D43" i="3"/>
  <c r="C43" i="3"/>
  <c r="B43" i="3" s="1"/>
  <c r="M42" i="3"/>
  <c r="L42" i="3"/>
  <c r="K42" i="3"/>
  <c r="J42" i="3"/>
  <c r="I42" i="3"/>
  <c r="H42" i="3"/>
  <c r="G42" i="3"/>
  <c r="F42" i="3"/>
  <c r="E42" i="3"/>
  <c r="D42" i="3"/>
  <c r="C42" i="3"/>
  <c r="M41" i="3"/>
  <c r="L41" i="3"/>
  <c r="K41" i="3"/>
  <c r="J41" i="3"/>
  <c r="I41" i="3"/>
  <c r="H41" i="3"/>
  <c r="G41" i="3"/>
  <c r="F41" i="3"/>
  <c r="E41" i="3"/>
  <c r="D41" i="3"/>
  <c r="C41" i="3"/>
  <c r="M40" i="3"/>
  <c r="L40" i="3"/>
  <c r="K40" i="3"/>
  <c r="J40" i="3"/>
  <c r="I40" i="3"/>
  <c r="H40" i="3"/>
  <c r="G40" i="3"/>
  <c r="F40" i="3"/>
  <c r="E40" i="3"/>
  <c r="D40" i="3"/>
  <c r="C40" i="3"/>
  <c r="M39" i="3"/>
  <c r="L39" i="3"/>
  <c r="K39" i="3"/>
  <c r="J39" i="3"/>
  <c r="I39" i="3"/>
  <c r="H39" i="3"/>
  <c r="G39" i="3"/>
  <c r="F39" i="3"/>
  <c r="E39" i="3"/>
  <c r="D39" i="3"/>
  <c r="C39" i="3"/>
  <c r="B39" i="3" s="1"/>
  <c r="M38" i="3"/>
  <c r="L38" i="3"/>
  <c r="K38" i="3"/>
  <c r="J38" i="3"/>
  <c r="I38" i="3"/>
  <c r="H38" i="3"/>
  <c r="G38" i="3"/>
  <c r="F38" i="3"/>
  <c r="E38" i="3"/>
  <c r="D38" i="3"/>
  <c r="C38" i="3"/>
  <c r="M37" i="3"/>
  <c r="L37" i="3"/>
  <c r="K37" i="3"/>
  <c r="J37" i="3"/>
  <c r="I37" i="3"/>
  <c r="H37" i="3"/>
  <c r="G37" i="3"/>
  <c r="F37" i="3"/>
  <c r="E37" i="3"/>
  <c r="D37" i="3"/>
  <c r="C37" i="3"/>
  <c r="M36" i="3"/>
  <c r="L36" i="3"/>
  <c r="K36" i="3"/>
  <c r="J36" i="3"/>
  <c r="I36" i="3"/>
  <c r="H36" i="3"/>
  <c r="G36" i="3"/>
  <c r="F36" i="3"/>
  <c r="E36" i="3"/>
  <c r="D36" i="3"/>
  <c r="C36" i="3"/>
  <c r="M35" i="3"/>
  <c r="L35" i="3"/>
  <c r="K35" i="3"/>
  <c r="J35" i="3"/>
  <c r="I35" i="3"/>
  <c r="H35" i="3"/>
  <c r="G35" i="3"/>
  <c r="F35" i="3"/>
  <c r="E35" i="3"/>
  <c r="D35" i="3"/>
  <c r="C35" i="3"/>
  <c r="B35" i="3" s="1"/>
  <c r="M34" i="3"/>
  <c r="L34" i="3"/>
  <c r="K34" i="3"/>
  <c r="J34" i="3"/>
  <c r="I34" i="3"/>
  <c r="H34" i="3"/>
  <c r="G34" i="3"/>
  <c r="F34" i="3"/>
  <c r="E34" i="3"/>
  <c r="D34" i="3"/>
  <c r="C34" i="3"/>
  <c r="M33" i="3"/>
  <c r="L33" i="3"/>
  <c r="K33" i="3"/>
  <c r="J33" i="3"/>
  <c r="I33" i="3"/>
  <c r="H33" i="3"/>
  <c r="G33" i="3"/>
  <c r="F33" i="3"/>
  <c r="E33" i="3"/>
  <c r="D33" i="3"/>
  <c r="C33" i="3"/>
  <c r="M32" i="3"/>
  <c r="L32" i="3"/>
  <c r="K32" i="3"/>
  <c r="J32" i="3"/>
  <c r="I32" i="3"/>
  <c r="H32" i="3"/>
  <c r="G32" i="3"/>
  <c r="F32" i="3"/>
  <c r="E32" i="3"/>
  <c r="D32" i="3"/>
  <c r="C32" i="3"/>
  <c r="M31" i="3"/>
  <c r="L31" i="3"/>
  <c r="K31" i="3"/>
  <c r="J31" i="3"/>
  <c r="I31" i="3"/>
  <c r="H31" i="3"/>
  <c r="G31" i="3"/>
  <c r="F31" i="3"/>
  <c r="E31" i="3"/>
  <c r="D31" i="3"/>
  <c r="C31" i="3"/>
  <c r="B31" i="3" s="1"/>
  <c r="M30" i="3"/>
  <c r="L30" i="3"/>
  <c r="K30" i="3"/>
  <c r="J30" i="3"/>
  <c r="I30" i="3"/>
  <c r="H30" i="3"/>
  <c r="G30" i="3"/>
  <c r="F30" i="3"/>
  <c r="E30" i="3"/>
  <c r="D30" i="3"/>
  <c r="C30" i="3"/>
  <c r="M29" i="3"/>
  <c r="L29" i="3"/>
  <c r="K29" i="3"/>
  <c r="J29" i="3"/>
  <c r="I29" i="3"/>
  <c r="H29" i="3"/>
  <c r="G29" i="3"/>
  <c r="F29" i="3"/>
  <c r="E29" i="3"/>
  <c r="D29" i="3"/>
  <c r="C29" i="3"/>
  <c r="M28" i="3"/>
  <c r="L28" i="3"/>
  <c r="K28" i="3"/>
  <c r="J28" i="3"/>
  <c r="I28" i="3"/>
  <c r="H28" i="3"/>
  <c r="G28" i="3"/>
  <c r="F28" i="3"/>
  <c r="E28" i="3"/>
  <c r="D28" i="3"/>
  <c r="C28" i="3"/>
  <c r="M27" i="3"/>
  <c r="L27" i="3"/>
  <c r="K27" i="3"/>
  <c r="J27" i="3"/>
  <c r="I27" i="3"/>
  <c r="H27" i="3"/>
  <c r="G27" i="3"/>
  <c r="F27" i="3"/>
  <c r="E27" i="3"/>
  <c r="D27" i="3"/>
  <c r="C27" i="3"/>
  <c r="B27" i="3" s="1"/>
  <c r="M26" i="3"/>
  <c r="L26" i="3"/>
  <c r="K26" i="3"/>
  <c r="J26" i="3"/>
  <c r="I26" i="3"/>
  <c r="H26" i="3"/>
  <c r="G26" i="3"/>
  <c r="F26" i="3"/>
  <c r="E26" i="3"/>
  <c r="D26" i="3"/>
  <c r="C26" i="3"/>
  <c r="M25" i="3"/>
  <c r="L25" i="3"/>
  <c r="K25" i="3"/>
  <c r="J25" i="3"/>
  <c r="I25" i="3"/>
  <c r="H25" i="3"/>
  <c r="G25" i="3"/>
  <c r="F25" i="3"/>
  <c r="E25" i="3"/>
  <c r="D25" i="3"/>
  <c r="C25" i="3"/>
  <c r="M24" i="3"/>
  <c r="L24" i="3"/>
  <c r="K24" i="3"/>
  <c r="J24" i="3"/>
  <c r="I24" i="3"/>
  <c r="H24" i="3"/>
  <c r="G24" i="3"/>
  <c r="F24" i="3"/>
  <c r="E24" i="3"/>
  <c r="D24" i="3"/>
  <c r="C24" i="3"/>
  <c r="M23" i="3"/>
  <c r="L23" i="3"/>
  <c r="K23" i="3"/>
  <c r="J23" i="3"/>
  <c r="I23" i="3"/>
  <c r="H23" i="3"/>
  <c r="G23" i="3"/>
  <c r="F23" i="3"/>
  <c r="E23" i="3"/>
  <c r="D23" i="3"/>
  <c r="C23" i="3"/>
  <c r="B23" i="3" s="1"/>
  <c r="M22" i="3"/>
  <c r="L22" i="3"/>
  <c r="K22" i="3"/>
  <c r="J22" i="3"/>
  <c r="I22" i="3"/>
  <c r="H22" i="3"/>
  <c r="G22" i="3"/>
  <c r="F22" i="3"/>
  <c r="E22" i="3"/>
  <c r="D22" i="3"/>
  <c r="C22" i="3"/>
  <c r="M21" i="3"/>
  <c r="L21" i="3"/>
  <c r="K21" i="3"/>
  <c r="J21" i="3"/>
  <c r="I21" i="3"/>
  <c r="H21" i="3"/>
  <c r="G21" i="3"/>
  <c r="F21" i="3"/>
  <c r="E21" i="3"/>
  <c r="D21" i="3"/>
  <c r="C21" i="3"/>
  <c r="M20" i="3"/>
  <c r="L20" i="3"/>
  <c r="K20" i="3"/>
  <c r="J20" i="3"/>
  <c r="I20" i="3"/>
  <c r="H20" i="3"/>
  <c r="G20" i="3"/>
  <c r="F20" i="3"/>
  <c r="E20" i="3"/>
  <c r="D20" i="3"/>
  <c r="C20" i="3"/>
  <c r="M19" i="3"/>
  <c r="L19" i="3"/>
  <c r="K19" i="3"/>
  <c r="J19" i="3"/>
  <c r="I19" i="3"/>
  <c r="H19" i="3"/>
  <c r="G19" i="3"/>
  <c r="F19" i="3"/>
  <c r="E19" i="3"/>
  <c r="D19" i="3"/>
  <c r="C19" i="3"/>
  <c r="B19" i="3" s="1"/>
  <c r="M18" i="3"/>
  <c r="L18" i="3"/>
  <c r="K18" i="3"/>
  <c r="J18" i="3"/>
  <c r="I18" i="3"/>
  <c r="H18" i="3"/>
  <c r="G18" i="3"/>
  <c r="F18" i="3"/>
  <c r="E18" i="3"/>
  <c r="D18" i="3"/>
  <c r="C18" i="3"/>
  <c r="M17" i="3"/>
  <c r="L17" i="3"/>
  <c r="K17" i="3"/>
  <c r="J17" i="3"/>
  <c r="I17" i="3"/>
  <c r="H17" i="3"/>
  <c r="G17" i="3"/>
  <c r="F17" i="3"/>
  <c r="E17" i="3"/>
  <c r="D17" i="3"/>
  <c r="C17" i="3"/>
  <c r="M16" i="3"/>
  <c r="L16" i="3"/>
  <c r="K16" i="3"/>
  <c r="J16" i="3"/>
  <c r="I16" i="3"/>
  <c r="H16" i="3"/>
  <c r="G16" i="3"/>
  <c r="F16" i="3"/>
  <c r="E16" i="3"/>
  <c r="D16" i="3"/>
  <c r="C16" i="3"/>
  <c r="M15" i="3"/>
  <c r="L15" i="3"/>
  <c r="K15" i="3"/>
  <c r="J15" i="3"/>
  <c r="I15" i="3"/>
  <c r="H15" i="3"/>
  <c r="G15" i="3"/>
  <c r="F15" i="3"/>
  <c r="E15" i="3"/>
  <c r="D15" i="3"/>
  <c r="C15" i="3"/>
  <c r="B15" i="3" s="1"/>
  <c r="M14" i="3"/>
  <c r="L14" i="3"/>
  <c r="K14" i="3"/>
  <c r="J14" i="3"/>
  <c r="I14" i="3"/>
  <c r="H14" i="3"/>
  <c r="G14" i="3"/>
  <c r="F14" i="3"/>
  <c r="E14" i="3"/>
  <c r="D14" i="3"/>
  <c r="C14" i="3"/>
  <c r="M13" i="3"/>
  <c r="L13" i="3"/>
  <c r="K13" i="3"/>
  <c r="J13" i="3"/>
  <c r="I13" i="3"/>
  <c r="H13" i="3"/>
  <c r="G13" i="3"/>
  <c r="F13" i="3"/>
  <c r="E13" i="3"/>
  <c r="D13" i="3"/>
  <c r="C13" i="3"/>
  <c r="M12" i="3"/>
  <c r="L12" i="3"/>
  <c r="K12" i="3"/>
  <c r="J12" i="3"/>
  <c r="I12" i="3"/>
  <c r="H12" i="3"/>
  <c r="G12" i="3"/>
  <c r="F12" i="3"/>
  <c r="E12" i="3"/>
  <c r="D12" i="3"/>
  <c r="C12" i="3"/>
  <c r="B75" i="3" l="1"/>
  <c r="B74" i="3"/>
  <c r="B14" i="3"/>
  <c r="B18" i="3"/>
  <c r="B22" i="3"/>
  <c r="B26" i="3"/>
  <c r="B30" i="3"/>
  <c r="B34" i="3"/>
  <c r="B38" i="3"/>
  <c r="B46" i="3"/>
  <c r="B58" i="3"/>
  <c r="B62" i="3"/>
  <c r="B66" i="3"/>
  <c r="B70" i="3"/>
  <c r="B13" i="3"/>
  <c r="B17" i="3"/>
  <c r="B21" i="3"/>
  <c r="B25" i="3"/>
  <c r="B29" i="3"/>
  <c r="B33" i="3"/>
  <c r="B37" i="3"/>
  <c r="B41" i="3"/>
  <c r="B45" i="3"/>
  <c r="B49" i="3"/>
  <c r="B53" i="3"/>
  <c r="B57" i="3"/>
  <c r="B61" i="3"/>
  <c r="B65" i="3"/>
  <c r="B69" i="3"/>
  <c r="B73" i="3"/>
  <c r="B42" i="3"/>
  <c r="B50" i="3"/>
  <c r="B54" i="3"/>
  <c r="B12" i="3"/>
  <c r="B16" i="3"/>
  <c r="B20" i="3"/>
  <c r="B24" i="3"/>
  <c r="B28" i="3"/>
  <c r="B32" i="3"/>
  <c r="B36" i="3"/>
  <c r="B40" i="3"/>
  <c r="B44" i="3"/>
  <c r="B48" i="3"/>
  <c r="B52" i="3"/>
  <c r="B56" i="3"/>
  <c r="B60" i="3"/>
  <c r="B64" i="3"/>
  <c r="B68" i="3"/>
  <c r="B72" i="3"/>
  <c r="B76" i="3"/>
</calcChain>
</file>

<file path=xl/sharedStrings.xml><?xml version="1.0" encoding="utf-8"?>
<sst xmlns="http://schemas.openxmlformats.org/spreadsheetml/2006/main" count="1185" uniqueCount="171">
  <si>
    <t>Hospital Universitário Professor Polydoro Ernani de São Thiago</t>
  </si>
  <si>
    <t>DIVISÃO /SETOR/UNIDADE:+A4:AU14 CENTRO CIRÚRGICO</t>
  </si>
  <si>
    <t>MÊS:</t>
  </si>
  <si>
    <t>ABRIL</t>
  </si>
  <si>
    <t>ANO:</t>
  </si>
  <si>
    <t>INTERVALO</t>
  </si>
  <si>
    <t>NOME COMPLETO</t>
  </si>
  <si>
    <t>SIAPE</t>
  </si>
  <si>
    <t>COREN</t>
  </si>
  <si>
    <t>CARGO</t>
  </si>
  <si>
    <t>VÍNCULO</t>
  </si>
  <si>
    <t>C.H SEM.</t>
  </si>
  <si>
    <t>M</t>
  </si>
  <si>
    <t>M T</t>
  </si>
  <si>
    <t>D</t>
  </si>
  <si>
    <t>N</t>
  </si>
  <si>
    <t>T</t>
  </si>
  <si>
    <t>QUI</t>
  </si>
  <si>
    <t>SEX</t>
  </si>
  <si>
    <t>SAB</t>
  </si>
  <si>
    <t>DOM</t>
  </si>
  <si>
    <t>SEG</t>
  </si>
  <si>
    <t>TER</t>
  </si>
  <si>
    <t>QUA</t>
  </si>
  <si>
    <t>Flávia Gomes</t>
  </si>
  <si>
    <t>ENF</t>
  </si>
  <si>
    <t>EBSERH</t>
  </si>
  <si>
    <t>FO</t>
  </si>
  <si>
    <t>D6</t>
  </si>
  <si>
    <t>T15</t>
  </si>
  <si>
    <t>M15</t>
  </si>
  <si>
    <t>N8</t>
  </si>
  <si>
    <t>Larissa V A Jacomossi</t>
  </si>
  <si>
    <t>RJU</t>
  </si>
  <si>
    <t>FÓ</t>
  </si>
  <si>
    <t>FE</t>
  </si>
  <si>
    <t>Kelle Cristina Ferreira Carvalho</t>
  </si>
  <si>
    <t xml:space="preserve">Jeanne Barbosa Krieger </t>
  </si>
  <si>
    <t>CH-6</t>
  </si>
  <si>
    <t>André Lucas Maffissoni</t>
  </si>
  <si>
    <t>D6/N8</t>
  </si>
  <si>
    <t>Jaçany B. Prudente</t>
  </si>
  <si>
    <t>CH-12</t>
  </si>
  <si>
    <t xml:space="preserve">Viviane Negreiros </t>
  </si>
  <si>
    <t>MANHA</t>
  </si>
  <si>
    <t xml:space="preserve">Alessandra Barichello da Silva </t>
  </si>
  <si>
    <t>TEC.</t>
  </si>
  <si>
    <t>Andreia S. Horacio Abreu</t>
  </si>
  <si>
    <t>Débora R C Carpes</t>
  </si>
  <si>
    <t>L</t>
  </si>
  <si>
    <r>
      <rPr>
        <sz val="8"/>
        <color rgb="FF000000"/>
        <rFont val="Calibri"/>
      </rPr>
      <t>J</t>
    </r>
    <r>
      <rPr>
        <sz val="8"/>
        <color rgb="FF000000"/>
        <rFont val="Calibri"/>
      </rPr>
      <t>osiane Aparecida Nunes Vitor</t>
    </r>
  </si>
  <si>
    <t>Deividi Godoi</t>
  </si>
  <si>
    <t xml:space="preserve">Michelly  C M Kuster </t>
  </si>
  <si>
    <t xml:space="preserve">Nazarete M M Casagrande </t>
  </si>
  <si>
    <t>TARDE</t>
  </si>
  <si>
    <t>Celso Vieira Nunes</t>
  </si>
  <si>
    <t>AUX.</t>
  </si>
  <si>
    <t xml:space="preserve">T15 </t>
  </si>
  <si>
    <t>Gisele Santos da Rosa</t>
  </si>
  <si>
    <t>Geni Valéria Besen</t>
  </si>
  <si>
    <t>Jessica Daiane Rosa</t>
  </si>
  <si>
    <t>Leonildo Gilmar Coenga Carvalho</t>
  </si>
  <si>
    <t>Ronaldo Antonio de Souza</t>
  </si>
  <si>
    <t>Vanessa Duarte Silva</t>
  </si>
  <si>
    <t>INST.</t>
  </si>
  <si>
    <t>T15/N8</t>
  </si>
  <si>
    <t>PLANTÃO</t>
  </si>
  <si>
    <t>Rosane Kupas</t>
  </si>
  <si>
    <t>PRÉ-OPERATÓRIO</t>
  </si>
  <si>
    <t>Rutes F. Terres Danczuk</t>
  </si>
  <si>
    <t>Silvia Mara Berns</t>
  </si>
  <si>
    <t>SRPA</t>
  </si>
  <si>
    <t>Ionice Isolina de Jesus</t>
  </si>
  <si>
    <t>Maria Jusciane  M .Gadelha</t>
  </si>
  <si>
    <t>Thacyane D. C. Barcellos</t>
  </si>
  <si>
    <t>Total de RH</t>
  </si>
  <si>
    <t>Manhã</t>
  </si>
  <si>
    <t>Tarde</t>
  </si>
  <si>
    <t>Noite1:</t>
  </si>
  <si>
    <t>Janete Maria Romão</t>
  </si>
  <si>
    <t>Ramsés Fernandes Camargo</t>
  </si>
  <si>
    <t>Valdete A M Baumgratz</t>
  </si>
  <si>
    <t>TÉC.</t>
  </si>
  <si>
    <t>Noite2:</t>
  </si>
  <si>
    <t>Daiane Pereira Lima</t>
  </si>
  <si>
    <t>Viviane Gertrude Ferreira</t>
  </si>
  <si>
    <t>Alba Lúcia Oliveira</t>
  </si>
  <si>
    <t>Marilu M Silva de Farias</t>
  </si>
  <si>
    <t>Noite3:</t>
  </si>
  <si>
    <t>Carlos Roberto Schmitt</t>
  </si>
  <si>
    <t>Gilson Pinheiro Amaral</t>
  </si>
  <si>
    <t>Heronilde Lima Rodrigues</t>
  </si>
  <si>
    <t>Ivone Maria kerwald</t>
  </si>
  <si>
    <t>Administrativo:</t>
  </si>
  <si>
    <t>Roberto Rosa</t>
  </si>
  <si>
    <t>ISENTO</t>
  </si>
  <si>
    <t>AUX. SAÚDE</t>
  </si>
  <si>
    <t>Escrituração:</t>
  </si>
  <si>
    <t>Marco A. P. Borges</t>
  </si>
  <si>
    <t>isento</t>
  </si>
  <si>
    <t>AUX. SAUDE</t>
  </si>
  <si>
    <t>Maca</t>
  </si>
  <si>
    <t>Sidinei O Machado</t>
  </si>
  <si>
    <t>SERVIDORES PARA OUTRA UNIDADE</t>
  </si>
  <si>
    <t>Alexssandro Lacal</t>
  </si>
  <si>
    <t>Téc</t>
  </si>
  <si>
    <t>UTI</t>
  </si>
  <si>
    <t>Henrique Samua</t>
  </si>
  <si>
    <t>Clarisse da Silva</t>
  </si>
  <si>
    <t>Jonice Ferreira macedo</t>
  </si>
  <si>
    <t>EMG</t>
  </si>
  <si>
    <t>Lidieine Amaro da Silva</t>
  </si>
  <si>
    <t>REG</t>
  </si>
  <si>
    <t>LICENÇAS/AFASTAMENTOS</t>
  </si>
  <si>
    <t>Elisa Borges Kuze</t>
  </si>
  <si>
    <t>Thaina Rosa</t>
  </si>
  <si>
    <t>Gercina G. da Silva</t>
  </si>
  <si>
    <t>Paola Cristina Ceratto</t>
  </si>
  <si>
    <t>ENF. REF</t>
  </si>
  <si>
    <t>LM</t>
  </si>
  <si>
    <t>Legenda</t>
  </si>
  <si>
    <t>LICENÇA MATERNIDADE</t>
  </si>
  <si>
    <t>Férias</t>
  </si>
  <si>
    <t>Turno intermediário (10:00 às 16:15)</t>
  </si>
  <si>
    <t>M18</t>
  </si>
  <si>
    <t>Adicional hora plantão DIURNO final de semana (07:00 às 19:00)</t>
  </si>
  <si>
    <t>PFD</t>
  </si>
  <si>
    <t>LICENÇA PATERNIDADE</t>
  </si>
  <si>
    <t>LP</t>
  </si>
  <si>
    <t>Abono</t>
  </si>
  <si>
    <t>AB</t>
  </si>
  <si>
    <t>Adicional hora plantão NOTURNO dia de semana (19:00 às 07:00)</t>
  </si>
  <si>
    <t>PDN</t>
  </si>
  <si>
    <t>Turno intermediário das 15 as 21:15</t>
  </si>
  <si>
    <t>T8</t>
  </si>
  <si>
    <t>LICENÇA MÉDICA/ODONTO</t>
  </si>
  <si>
    <t>Compensação de horas devedoras</t>
  </si>
  <si>
    <t>CH+12</t>
  </si>
  <si>
    <t>Adicional hora plantão NOTURNO final de semana (19:00 às 07:00)</t>
  </si>
  <si>
    <t>PFN</t>
  </si>
  <si>
    <t>LICENÇA CAPACITAÇÃO</t>
  </si>
  <si>
    <t>LC</t>
  </si>
  <si>
    <t>Compensação de horas excedentes</t>
  </si>
  <si>
    <t>Adicional hora plantão DIURNO dia de semana(07:00 às 19:00)</t>
  </si>
  <si>
    <t>PDD</t>
  </si>
  <si>
    <t>M/T</t>
  </si>
  <si>
    <t>Viviane Beserra</t>
  </si>
  <si>
    <t>Paola Cristina</t>
  </si>
  <si>
    <t>Michelle Medeiros</t>
  </si>
  <si>
    <t>Cláudia Cristiana da Silva</t>
  </si>
  <si>
    <t>Ana Cláudia de Melo</t>
  </si>
  <si>
    <t>Nazarete M M Casagrande</t>
  </si>
  <si>
    <t>Adriana Gonzalez</t>
  </si>
  <si>
    <t>Márcio Coutinho Farias leite</t>
  </si>
  <si>
    <t>Arlene Loudes dos Santos</t>
  </si>
  <si>
    <t>Deise Vilpert</t>
  </si>
  <si>
    <t>Gean Carlos Matias</t>
  </si>
  <si>
    <t xml:space="preserve"> Maria Jusciane  M .Gadelha</t>
  </si>
  <si>
    <t>Josias Fernandes de Souza</t>
  </si>
  <si>
    <t>Ronaldo Antônio de Souza</t>
  </si>
  <si>
    <t>Plantão</t>
  </si>
  <si>
    <t>Deise Lenfers</t>
  </si>
  <si>
    <t>Leila Maria de Oliveira</t>
  </si>
  <si>
    <t>Albertina Terezinha Besen</t>
  </si>
  <si>
    <t>Christina F. M Hermans</t>
  </si>
  <si>
    <t>Daiane Dereira Lima</t>
  </si>
  <si>
    <t>Débora H. Régis</t>
  </si>
  <si>
    <t>Adelino da Silva</t>
  </si>
  <si>
    <t>Carlos Eduardo Silva</t>
  </si>
  <si>
    <t>Marcos Antônio Soares</t>
  </si>
  <si>
    <t>Sidnei O. Machado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</si>
</sst>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rgb="FF000000"/>
      <name val="Calibri"/>
    </font>
    <font>
      <b/>
      <sz val="11"/>
      <color theme="1"/>
      <name val="Arial"/>
    </font>
    <font>
      <sz val="11"/>
      <name val="Calibri"/>
    </font>
    <font>
      <sz val="11"/>
      <color rgb="FF000000"/>
      <name val="Arial"/>
    </font>
    <font>
      <b/>
      <sz val="10"/>
      <color theme="1"/>
      <name val="Arial"/>
    </font>
    <font>
      <sz val="7"/>
      <color rgb="FF000000"/>
      <name val="Calibri"/>
    </font>
    <font>
      <sz val="8"/>
      <color rgb="FF000000"/>
      <name val="Calibri"/>
    </font>
    <font>
      <b/>
      <sz val="8"/>
      <color theme="1"/>
      <name val="Calibri"/>
    </font>
    <font>
      <sz val="8"/>
      <color theme="1"/>
      <name val="Calibri"/>
    </font>
    <font>
      <sz val="11"/>
      <color theme="1"/>
      <name val="Arial"/>
    </font>
    <font>
      <sz val="10"/>
      <color theme="1"/>
      <name val="Calibri"/>
    </font>
    <font>
      <sz val="8"/>
      <name val="Calibri"/>
    </font>
    <font>
      <sz val="11"/>
      <color theme="1"/>
      <name val="Calibri"/>
    </font>
    <font>
      <b/>
      <sz val="8"/>
      <color rgb="FF000000"/>
      <name val="Calibri"/>
    </font>
    <font>
      <b/>
      <sz val="8"/>
      <color theme="9"/>
      <name val="Calibri"/>
    </font>
    <font>
      <b/>
      <sz val="8"/>
      <color rgb="FF70AD47"/>
      <name val="Calibri"/>
    </font>
    <font>
      <sz val="8"/>
      <color theme="9"/>
      <name val="Calibri"/>
    </font>
    <font>
      <sz val="7"/>
      <color theme="1"/>
      <name val="Arial"/>
    </font>
    <font>
      <b/>
      <sz val="7"/>
      <color theme="1"/>
      <name val="Calibri"/>
    </font>
    <font>
      <sz val="7"/>
      <color rgb="FF000000"/>
      <name val="Arial"/>
    </font>
    <font>
      <sz val="11"/>
      <color theme="1"/>
      <name val="Calibri"/>
    </font>
    <font>
      <b/>
      <sz val="16"/>
      <color rgb="FF000000"/>
      <name val="Calibri"/>
    </font>
    <font>
      <b/>
      <sz val="7"/>
      <color rgb="FF000000"/>
      <name val="Arial"/>
    </font>
    <font>
      <b/>
      <sz val="11"/>
      <color theme="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757070"/>
        <bgColor rgb="FF757070"/>
      </patternFill>
    </fill>
    <fill>
      <patternFill patternType="solid">
        <fgColor rgb="FFAEABAB"/>
        <bgColor rgb="FFAEABAB"/>
      </patternFill>
    </fill>
    <fill>
      <patternFill patternType="solid">
        <fgColor rgb="FFF2F2F2"/>
        <bgColor rgb="FFF2F2F2"/>
      </patternFill>
    </fill>
    <fill>
      <patternFill patternType="solid">
        <fgColor rgb="FF538235"/>
        <bgColor rgb="FF538235"/>
      </patternFill>
    </fill>
    <fill>
      <patternFill patternType="solid">
        <fgColor rgb="FF558ED5"/>
        <bgColor rgb="FF558ED5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262626"/>
      </bottom>
      <diagonal/>
    </border>
    <border>
      <left/>
      <right/>
      <top/>
      <bottom style="medium">
        <color rgb="FF262626"/>
      </bottom>
      <diagonal/>
    </border>
    <border>
      <left style="medium">
        <color rgb="FF000000"/>
      </left>
      <right/>
      <top style="medium">
        <color rgb="FF262626"/>
      </top>
      <bottom style="medium">
        <color rgb="FF262626"/>
      </bottom>
      <diagonal/>
    </border>
    <border>
      <left/>
      <right/>
      <top style="medium">
        <color rgb="FF262626"/>
      </top>
      <bottom style="medium">
        <color rgb="FF262626"/>
      </bottom>
      <diagonal/>
    </border>
    <border>
      <left/>
      <right style="thin">
        <color rgb="FF000000"/>
      </right>
      <top style="medium">
        <color rgb="FF262626"/>
      </top>
      <bottom style="medium">
        <color rgb="FF262626"/>
      </bottom>
      <diagonal/>
    </border>
    <border>
      <left style="thin">
        <color rgb="FF000000"/>
      </left>
      <right/>
      <top style="medium">
        <color rgb="FF262626"/>
      </top>
      <bottom style="medium">
        <color rgb="FF262626"/>
      </bottom>
      <diagonal/>
    </border>
    <border>
      <left style="thin">
        <color rgb="FF000000"/>
      </left>
      <right/>
      <top style="medium">
        <color rgb="FF262626"/>
      </top>
      <bottom style="medium">
        <color rgb="FF262626"/>
      </bottom>
      <diagonal/>
    </border>
    <border>
      <left/>
      <right/>
      <top style="medium">
        <color rgb="FF262626"/>
      </top>
      <bottom style="medium">
        <color rgb="FF262626"/>
      </bottom>
      <diagonal/>
    </border>
    <border>
      <left/>
      <right style="medium">
        <color rgb="FF000000"/>
      </right>
      <top style="medium">
        <color rgb="FF262626"/>
      </top>
      <bottom style="medium">
        <color rgb="FF262626"/>
      </bottom>
      <diagonal/>
    </border>
    <border>
      <left style="medium">
        <color rgb="FF000000"/>
      </left>
      <right style="thin">
        <color rgb="FF252525"/>
      </right>
      <top style="thin">
        <color rgb="FF252525"/>
      </top>
      <bottom/>
      <diagonal/>
    </border>
    <border>
      <left/>
      <right style="thin">
        <color rgb="FF252525"/>
      </right>
      <top style="thin">
        <color rgb="FF252525"/>
      </top>
      <bottom/>
      <diagonal/>
    </border>
    <border>
      <left style="thin">
        <color rgb="FF252525"/>
      </left>
      <right style="thin">
        <color rgb="FF252525"/>
      </right>
      <top style="thin">
        <color rgb="FF252525"/>
      </top>
      <bottom/>
      <diagonal/>
    </border>
    <border>
      <left style="thin">
        <color rgb="FF252525"/>
      </left>
      <right/>
      <top style="thin">
        <color rgb="FF252525"/>
      </top>
      <bottom style="thin">
        <color rgb="FF000000"/>
      </bottom>
      <diagonal/>
    </border>
    <border>
      <left/>
      <right/>
      <top style="thin">
        <color rgb="FF252525"/>
      </top>
      <bottom style="thin">
        <color rgb="FF000000"/>
      </bottom>
      <diagonal/>
    </border>
    <border>
      <left/>
      <right style="thin">
        <color rgb="FF252525"/>
      </right>
      <top style="thin">
        <color rgb="FF252525"/>
      </top>
      <bottom style="thin">
        <color rgb="FF000000"/>
      </bottom>
      <diagonal/>
    </border>
    <border>
      <left/>
      <right/>
      <top style="medium">
        <color rgb="FF262626"/>
      </top>
      <bottom style="thin">
        <color rgb="FF000000"/>
      </bottom>
      <diagonal/>
    </border>
    <border>
      <left style="medium">
        <color rgb="FF000000"/>
      </left>
      <right style="thin">
        <color rgb="FF252525"/>
      </right>
      <top/>
      <bottom/>
      <diagonal/>
    </border>
    <border>
      <left/>
      <right style="thin">
        <color rgb="FF252525"/>
      </right>
      <top/>
      <bottom/>
      <diagonal/>
    </border>
    <border>
      <left style="thin">
        <color rgb="FF252525"/>
      </left>
      <right style="thin">
        <color rgb="FF252525"/>
      </right>
      <top/>
      <bottom/>
      <diagonal/>
    </border>
    <border>
      <left style="thin">
        <color rgb="FF252525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252525"/>
      </right>
      <top/>
      <bottom style="thin">
        <color rgb="FF000000"/>
      </bottom>
      <diagonal/>
    </border>
    <border>
      <left/>
      <right style="thin">
        <color rgb="FF252525"/>
      </right>
      <top/>
      <bottom style="thin">
        <color rgb="FF000000"/>
      </bottom>
      <diagonal/>
    </border>
    <border>
      <left style="thin">
        <color rgb="FF252525"/>
      </left>
      <right style="thin">
        <color rgb="FF252525"/>
      </right>
      <top/>
      <bottom style="thin">
        <color rgb="FF000000"/>
      </bottom>
      <diagonal/>
    </border>
    <border>
      <left style="thin">
        <color rgb="FF252525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252525"/>
      </left>
      <right style="thin">
        <color rgb="FF252525"/>
      </right>
      <top style="thin">
        <color rgb="FF252525"/>
      </top>
      <bottom style="thin">
        <color rgb="FF252525"/>
      </bottom>
      <diagonal/>
    </border>
    <border>
      <left style="thin">
        <color rgb="FF252525"/>
      </left>
      <right/>
      <top style="thin">
        <color rgb="FF252525"/>
      </top>
      <bottom style="thin">
        <color rgb="FF252525"/>
      </bottom>
      <diagonal/>
    </border>
    <border>
      <left style="thin">
        <color rgb="FF252525"/>
      </left>
      <right style="thin">
        <color rgb="FF252525"/>
      </right>
      <top/>
      <bottom style="thin">
        <color rgb="FF252525"/>
      </bottom>
      <diagonal/>
    </border>
    <border>
      <left style="thin">
        <color rgb="FF252525"/>
      </left>
      <right/>
      <top/>
      <bottom style="thin">
        <color rgb="FF25252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252525"/>
      </left>
      <right style="thin">
        <color rgb="FF252525"/>
      </right>
      <top/>
      <bottom/>
      <diagonal/>
    </border>
    <border>
      <left style="thin">
        <color rgb="FF252525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3" fillId="0" borderId="0" xfId="0" applyFont="1"/>
    <xf numFmtId="0" fontId="4" fillId="0" borderId="9" xfId="0" applyFont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left" vertical="top"/>
    </xf>
    <xf numFmtId="0" fontId="5" fillId="3" borderId="15" xfId="0" applyFont="1" applyFill="1" applyBorder="1" applyAlignment="1">
      <alignment horizontal="left" vertical="top"/>
    </xf>
    <xf numFmtId="0" fontId="5" fillId="3" borderId="19" xfId="0" applyFont="1" applyFill="1" applyBorder="1" applyAlignment="1">
      <alignment vertical="top"/>
    </xf>
    <xf numFmtId="1" fontId="8" fillId="4" borderId="25" xfId="0" applyNumberFormat="1" applyFont="1" applyFill="1" applyBorder="1" applyAlignment="1">
      <alignment horizontal="left" vertical="top"/>
    </xf>
    <xf numFmtId="1" fontId="8" fillId="4" borderId="26" xfId="0" applyNumberFormat="1" applyFont="1" applyFill="1" applyBorder="1" applyAlignment="1">
      <alignment horizontal="left" vertical="top"/>
    </xf>
    <xf numFmtId="0" fontId="9" fillId="0" borderId="0" xfId="0" applyFont="1"/>
    <xf numFmtId="0" fontId="8" fillId="3" borderId="25" xfId="0" applyFont="1" applyFill="1" applyBorder="1" applyAlignment="1">
      <alignment horizontal="left" vertical="top"/>
    </xf>
    <xf numFmtId="0" fontId="8" fillId="3" borderId="26" xfId="0" applyFont="1" applyFill="1" applyBorder="1" applyAlignment="1">
      <alignment horizontal="left" vertical="top"/>
    </xf>
    <xf numFmtId="0" fontId="8" fillId="0" borderId="32" xfId="0" applyFont="1" applyBorder="1" applyAlignment="1">
      <alignment horizontal="left" vertical="top"/>
    </xf>
    <xf numFmtId="0" fontId="8" fillId="0" borderId="33" xfId="0" applyFont="1" applyBorder="1" applyAlignment="1">
      <alignment horizontal="left" vertical="top"/>
    </xf>
    <xf numFmtId="1" fontId="8" fillId="0" borderId="25" xfId="0" applyNumberFormat="1" applyFont="1" applyBorder="1" applyAlignment="1">
      <alignment horizontal="left" vertical="top"/>
    </xf>
    <xf numFmtId="0" fontId="8" fillId="0" borderId="25" xfId="0" applyFont="1" applyBorder="1" applyAlignment="1">
      <alignment horizontal="left" vertical="top"/>
    </xf>
    <xf numFmtId="0" fontId="8" fillId="4" borderId="25" xfId="0" applyFont="1" applyFill="1" applyBorder="1" applyAlignment="1">
      <alignment horizontal="left" vertical="top" wrapText="1"/>
    </xf>
    <xf numFmtId="0" fontId="8" fillId="5" borderId="25" xfId="0" applyFont="1" applyFill="1" applyBorder="1" applyAlignment="1">
      <alignment horizontal="left" vertical="top" wrapText="1"/>
    </xf>
    <xf numFmtId="0" fontId="8" fillId="4" borderId="26" xfId="0" applyFont="1" applyFill="1" applyBorder="1" applyAlignment="1">
      <alignment horizontal="left" vertical="top" wrapText="1"/>
    </xf>
    <xf numFmtId="1" fontId="8" fillId="0" borderId="33" xfId="0" applyNumberFormat="1" applyFont="1" applyBorder="1" applyAlignment="1">
      <alignment horizontal="left" vertical="top"/>
    </xf>
    <xf numFmtId="0" fontId="8" fillId="6" borderId="25" xfId="0" applyFont="1" applyFill="1" applyBorder="1" applyAlignment="1">
      <alignment horizontal="left" vertical="top" wrapText="1"/>
    </xf>
    <xf numFmtId="0" fontId="8" fillId="4" borderId="32" xfId="0" applyFont="1" applyFill="1" applyBorder="1" applyAlignment="1">
      <alignment horizontal="left" vertical="top"/>
    </xf>
    <xf numFmtId="0" fontId="8" fillId="4" borderId="34" xfId="0" applyFont="1" applyFill="1" applyBorder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25" xfId="0" applyFont="1" applyBorder="1" applyAlignment="1">
      <alignment horizontal="left" vertical="top" wrapText="1"/>
    </xf>
    <xf numFmtId="0" fontId="8" fillId="5" borderId="26" xfId="0" applyFont="1" applyFill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/>
    </xf>
    <xf numFmtId="0" fontId="8" fillId="7" borderId="25" xfId="0" applyFont="1" applyFill="1" applyBorder="1" applyAlignment="1">
      <alignment horizontal="left" vertical="top" wrapText="1"/>
    </xf>
    <xf numFmtId="0" fontId="7" fillId="3" borderId="35" xfId="0" applyFont="1" applyFill="1" applyBorder="1" applyAlignment="1">
      <alignment horizontal="left" vertical="top"/>
    </xf>
    <xf numFmtId="0" fontId="8" fillId="3" borderId="36" xfId="0" applyFont="1" applyFill="1" applyBorder="1" applyAlignment="1">
      <alignment horizontal="left" vertical="top"/>
    </xf>
    <xf numFmtId="0" fontId="8" fillId="3" borderId="37" xfId="0" applyFont="1" applyFill="1" applyBorder="1" applyAlignment="1">
      <alignment horizontal="left" vertical="top"/>
    </xf>
    <xf numFmtId="0" fontId="8" fillId="3" borderId="38" xfId="0" applyFont="1" applyFill="1" applyBorder="1" applyAlignment="1">
      <alignment horizontal="left" vertical="top"/>
    </xf>
    <xf numFmtId="0" fontId="6" fillId="4" borderId="32" xfId="0" applyFont="1" applyFill="1" applyBorder="1" applyAlignment="1">
      <alignment horizontal="left" vertical="top"/>
    </xf>
    <xf numFmtId="0" fontId="8" fillId="2" borderId="34" xfId="0" applyFont="1" applyFill="1" applyBorder="1" applyAlignment="1">
      <alignment horizontal="left" vertical="top"/>
    </xf>
    <xf numFmtId="0" fontId="8" fillId="2" borderId="25" xfId="0" applyFont="1" applyFill="1" applyBorder="1" applyAlignment="1">
      <alignment horizontal="left" vertical="top"/>
    </xf>
    <xf numFmtId="0" fontId="7" fillId="4" borderId="25" xfId="0" applyFont="1" applyFill="1" applyBorder="1" applyAlignment="1">
      <alignment horizontal="left" vertical="top"/>
    </xf>
    <xf numFmtId="0" fontId="8" fillId="4" borderId="25" xfId="0" applyFont="1" applyFill="1" applyBorder="1" applyAlignment="1">
      <alignment horizontal="left" vertical="top"/>
    </xf>
    <xf numFmtId="0" fontId="8" fillId="5" borderId="25" xfId="0" applyFont="1" applyFill="1" applyBorder="1" applyAlignment="1">
      <alignment horizontal="left" vertical="top"/>
    </xf>
    <xf numFmtId="0" fontId="8" fillId="4" borderId="26" xfId="0" applyFont="1" applyFill="1" applyBorder="1" applyAlignment="1">
      <alignment horizontal="left" vertical="top"/>
    </xf>
    <xf numFmtId="0" fontId="8" fillId="4" borderId="25" xfId="0" applyFont="1" applyFill="1" applyBorder="1" applyAlignment="1">
      <alignment vertical="top"/>
    </xf>
    <xf numFmtId="0" fontId="8" fillId="5" borderId="25" xfId="0" applyFont="1" applyFill="1" applyBorder="1" applyAlignment="1">
      <alignment vertical="top"/>
    </xf>
    <xf numFmtId="1" fontId="8" fillId="2" borderId="34" xfId="0" applyNumberFormat="1" applyFont="1" applyFill="1" applyBorder="1" applyAlignment="1">
      <alignment horizontal="left" vertical="top"/>
    </xf>
    <xf numFmtId="1" fontId="8" fillId="2" borderId="25" xfId="0" applyNumberFormat="1" applyFont="1" applyFill="1" applyBorder="1" applyAlignment="1">
      <alignment horizontal="left" vertical="top"/>
    </xf>
    <xf numFmtId="0" fontId="6" fillId="4" borderId="25" xfId="0" applyFont="1" applyFill="1" applyBorder="1"/>
    <xf numFmtId="0" fontId="8" fillId="4" borderId="39" xfId="0" applyFont="1" applyFill="1" applyBorder="1" applyAlignment="1">
      <alignment horizontal="left"/>
    </xf>
    <xf numFmtId="0" fontId="10" fillId="4" borderId="25" xfId="0" applyFont="1" applyFill="1" applyBorder="1" applyAlignment="1">
      <alignment horizontal="left" vertical="top"/>
    </xf>
    <xf numFmtId="0" fontId="11" fillId="4" borderId="25" xfId="0" applyFont="1" applyFill="1" applyBorder="1" applyAlignment="1">
      <alignment horizontal="left" vertical="top"/>
    </xf>
    <xf numFmtId="0" fontId="11" fillId="4" borderId="25" xfId="0" applyFont="1" applyFill="1" applyBorder="1" applyAlignment="1">
      <alignment horizontal="left" vertical="top"/>
    </xf>
    <xf numFmtId="0" fontId="7" fillId="3" borderId="40" xfId="0" applyFont="1" applyFill="1" applyBorder="1" applyAlignment="1">
      <alignment horizontal="left"/>
    </xf>
    <xf numFmtId="0" fontId="8" fillId="3" borderId="34" xfId="0" applyFont="1" applyFill="1" applyBorder="1" applyAlignment="1">
      <alignment horizontal="left" vertical="top"/>
    </xf>
    <xf numFmtId="1" fontId="8" fillId="4" borderId="34" xfId="0" applyNumberFormat="1" applyFont="1" applyFill="1" applyBorder="1" applyAlignment="1">
      <alignment horizontal="left" vertical="top"/>
    </xf>
    <xf numFmtId="0" fontId="8" fillId="5" borderId="26" xfId="0" applyFont="1" applyFill="1" applyBorder="1" applyAlignment="1">
      <alignment horizontal="left" vertical="top"/>
    </xf>
    <xf numFmtId="0" fontId="3" fillId="4" borderId="39" xfId="0" applyFont="1" applyFill="1" applyBorder="1"/>
    <xf numFmtId="0" fontId="7" fillId="3" borderId="32" xfId="0" applyFont="1" applyFill="1" applyBorder="1" applyAlignment="1">
      <alignment horizontal="left" vertical="top"/>
    </xf>
    <xf numFmtId="0" fontId="7" fillId="3" borderId="25" xfId="0" applyFont="1" applyFill="1" applyBorder="1" applyAlignment="1">
      <alignment horizontal="left" vertical="top"/>
    </xf>
    <xf numFmtId="1" fontId="7" fillId="3" borderId="25" xfId="0" applyNumberFormat="1" applyFont="1" applyFill="1" applyBorder="1" applyAlignment="1">
      <alignment horizontal="left" vertical="top"/>
    </xf>
    <xf numFmtId="1" fontId="8" fillId="3" borderId="41" xfId="0" applyNumberFormat="1" applyFont="1" applyFill="1" applyBorder="1" applyAlignment="1">
      <alignment horizontal="left" vertical="top"/>
    </xf>
    <xf numFmtId="1" fontId="8" fillId="3" borderId="42" xfId="0" applyNumberFormat="1" applyFont="1" applyFill="1" applyBorder="1" applyAlignment="1">
      <alignment horizontal="left" vertical="top"/>
    </xf>
    <xf numFmtId="1" fontId="8" fillId="3" borderId="25" xfId="0" applyNumberFormat="1" applyFont="1" applyFill="1" applyBorder="1" applyAlignment="1">
      <alignment horizontal="left" vertical="top"/>
    </xf>
    <xf numFmtId="0" fontId="7" fillId="3" borderId="37" xfId="0" applyFont="1" applyFill="1" applyBorder="1" applyAlignment="1">
      <alignment horizontal="left" vertical="top"/>
    </xf>
    <xf numFmtId="1" fontId="7" fillId="3" borderId="37" xfId="0" applyNumberFormat="1" applyFont="1" applyFill="1" applyBorder="1" applyAlignment="1">
      <alignment horizontal="left" vertical="top"/>
    </xf>
    <xf numFmtId="1" fontId="8" fillId="3" borderId="43" xfId="0" applyNumberFormat="1" applyFont="1" applyFill="1" applyBorder="1" applyAlignment="1">
      <alignment horizontal="left" vertical="top"/>
    </xf>
    <xf numFmtId="1" fontId="8" fillId="3" borderId="44" xfId="0" applyNumberFormat="1" applyFont="1" applyFill="1" applyBorder="1" applyAlignment="1">
      <alignment horizontal="left" vertical="top"/>
    </xf>
    <xf numFmtId="0" fontId="3" fillId="0" borderId="25" xfId="0" applyFont="1" applyBorder="1"/>
    <xf numFmtId="0" fontId="8" fillId="5" borderId="25" xfId="0" applyFont="1" applyFill="1" applyBorder="1" applyAlignment="1">
      <alignment horizontal="left"/>
    </xf>
    <xf numFmtId="0" fontId="8" fillId="7" borderId="25" xfId="0" applyFont="1" applyFill="1" applyBorder="1" applyAlignment="1">
      <alignment horizontal="left"/>
    </xf>
    <xf numFmtId="0" fontId="8" fillId="7" borderId="25" xfId="0" applyFont="1" applyFill="1" applyBorder="1" applyAlignment="1">
      <alignment horizontal="left" vertical="top"/>
    </xf>
    <xf numFmtId="1" fontId="8" fillId="2" borderId="45" xfId="0" applyNumberFormat="1" applyFont="1" applyFill="1" applyBorder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8" fillId="2" borderId="45" xfId="0" applyFont="1" applyFill="1" applyBorder="1" applyAlignment="1">
      <alignment horizontal="left" vertical="top"/>
    </xf>
    <xf numFmtId="0" fontId="8" fillId="4" borderId="45" xfId="0" applyFont="1" applyFill="1" applyBorder="1" applyAlignment="1">
      <alignment horizontal="left" vertical="top"/>
    </xf>
    <xf numFmtId="0" fontId="8" fillId="5" borderId="45" xfId="0" applyFont="1" applyFill="1" applyBorder="1" applyAlignment="1">
      <alignment horizontal="left" vertical="top"/>
    </xf>
    <xf numFmtId="0" fontId="12" fillId="8" borderId="46" xfId="0" applyFont="1" applyFill="1" applyBorder="1" applyAlignment="1">
      <alignment horizontal="left" vertical="top"/>
    </xf>
    <xf numFmtId="0" fontId="8" fillId="4" borderId="47" xfId="0" applyFont="1" applyFill="1" applyBorder="1" applyAlignment="1">
      <alignment horizontal="left" vertical="top"/>
    </xf>
    <xf numFmtId="0" fontId="7" fillId="3" borderId="48" xfId="0" applyFont="1" applyFill="1" applyBorder="1" applyAlignment="1">
      <alignment horizontal="left" vertical="top"/>
    </xf>
    <xf numFmtId="0" fontId="7" fillId="3" borderId="26" xfId="0" applyFont="1" applyFill="1" applyBorder="1" applyAlignment="1">
      <alignment horizontal="left" vertical="top"/>
    </xf>
    <xf numFmtId="0" fontId="13" fillId="4" borderId="35" xfId="0" applyFont="1" applyFill="1" applyBorder="1" applyAlignment="1">
      <alignment horizontal="left" vertical="top"/>
    </xf>
    <xf numFmtId="0" fontId="14" fillId="4" borderId="49" xfId="0" applyFont="1" applyFill="1" applyBorder="1" applyAlignment="1">
      <alignment horizontal="left" vertical="top"/>
    </xf>
    <xf numFmtId="0" fontId="14" fillId="4" borderId="37" xfId="0" applyFont="1" applyFill="1" applyBorder="1" applyAlignment="1">
      <alignment horizontal="left" vertical="top"/>
    </xf>
    <xf numFmtId="0" fontId="14" fillId="5" borderId="37" xfId="0" applyFont="1" applyFill="1" applyBorder="1" applyAlignment="1">
      <alignment horizontal="left" vertical="top"/>
    </xf>
    <xf numFmtId="0" fontId="15" fillId="4" borderId="37" xfId="0" applyFont="1" applyFill="1" applyBorder="1" applyAlignment="1">
      <alignment horizontal="left" vertical="top"/>
    </xf>
    <xf numFmtId="0" fontId="14" fillId="4" borderId="38" xfId="0" applyFont="1" applyFill="1" applyBorder="1" applyAlignment="1">
      <alignment horizontal="left" vertical="top"/>
    </xf>
    <xf numFmtId="0" fontId="14" fillId="4" borderId="25" xfId="0" applyFont="1" applyFill="1" applyBorder="1" applyAlignment="1">
      <alignment horizontal="left" vertical="top"/>
    </xf>
    <xf numFmtId="1" fontId="16" fillId="2" borderId="36" xfId="0" applyNumberFormat="1" applyFont="1" applyFill="1" applyBorder="1" applyAlignment="1">
      <alignment horizontal="left" vertical="top"/>
    </xf>
    <xf numFmtId="1" fontId="16" fillId="2" borderId="37" xfId="0" applyNumberFormat="1" applyFont="1" applyFill="1" applyBorder="1" applyAlignment="1">
      <alignment horizontal="left" vertical="top"/>
    </xf>
    <xf numFmtId="0" fontId="16" fillId="0" borderId="31" xfId="0" applyFont="1" applyBorder="1" applyAlignment="1">
      <alignment horizontal="left" vertical="top"/>
    </xf>
    <xf numFmtId="0" fontId="16" fillId="2" borderId="37" xfId="0" applyFont="1" applyFill="1" applyBorder="1" applyAlignment="1">
      <alignment horizontal="left" vertical="top"/>
    </xf>
    <xf numFmtId="0" fontId="14" fillId="4" borderId="37" xfId="0" applyFont="1" applyFill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9" fillId="4" borderId="39" xfId="0" applyFont="1" applyFill="1" applyBorder="1"/>
    <xf numFmtId="0" fontId="11" fillId="4" borderId="25" xfId="0" applyFont="1" applyFill="1" applyBorder="1" applyAlignment="1">
      <alignment horizontal="left" vertical="top" wrapText="1"/>
    </xf>
    <xf numFmtId="0" fontId="11" fillId="5" borderId="25" xfId="0" applyFont="1" applyFill="1" applyBorder="1" applyAlignment="1">
      <alignment horizontal="left" vertical="top" wrapText="1"/>
    </xf>
    <xf numFmtId="0" fontId="8" fillId="3" borderId="32" xfId="0" applyFont="1" applyFill="1" applyBorder="1" applyAlignment="1">
      <alignment horizontal="left" vertical="top"/>
    </xf>
    <xf numFmtId="1" fontId="8" fillId="3" borderId="50" xfId="0" applyNumberFormat="1" applyFont="1" applyFill="1" applyBorder="1" applyAlignment="1">
      <alignment horizontal="left" vertical="top"/>
    </xf>
    <xf numFmtId="1" fontId="8" fillId="3" borderId="51" xfId="0" applyNumberFormat="1" applyFont="1" applyFill="1" applyBorder="1" applyAlignment="1">
      <alignment horizontal="left" vertical="top"/>
    </xf>
    <xf numFmtId="1" fontId="8" fillId="3" borderId="45" xfId="0" applyNumberFormat="1" applyFont="1" applyFill="1" applyBorder="1" applyAlignment="1">
      <alignment horizontal="left" vertical="top"/>
    </xf>
    <xf numFmtId="0" fontId="17" fillId="2" borderId="25" xfId="0" applyFont="1" applyFill="1" applyBorder="1" applyAlignment="1">
      <alignment horizontal="left" vertical="top"/>
    </xf>
    <xf numFmtId="1" fontId="17" fillId="2" borderId="25" xfId="0" applyNumberFormat="1" applyFont="1" applyFill="1" applyBorder="1" applyAlignment="1">
      <alignment horizontal="left" vertical="top"/>
    </xf>
    <xf numFmtId="0" fontId="7" fillId="4" borderId="25" xfId="0" applyFont="1" applyFill="1" applyBorder="1" applyAlignment="1">
      <alignment horizontal="center"/>
    </xf>
    <xf numFmtId="1" fontId="8" fillId="7" borderId="25" xfId="0" applyNumberFormat="1" applyFont="1" applyFill="1" applyBorder="1" applyAlignment="1">
      <alignment horizontal="left" vertical="top"/>
    </xf>
    <xf numFmtId="0" fontId="7" fillId="4" borderId="25" xfId="0" applyFont="1" applyFill="1" applyBorder="1" applyAlignment="1">
      <alignment horizontal="center" vertical="top"/>
    </xf>
    <xf numFmtId="0" fontId="7" fillId="0" borderId="31" xfId="0" applyFont="1" applyBorder="1" applyAlignment="1">
      <alignment horizontal="center" vertical="top"/>
    </xf>
    <xf numFmtId="0" fontId="18" fillId="4" borderId="25" xfId="0" applyFont="1" applyFill="1" applyBorder="1" applyAlignment="1">
      <alignment horizontal="center" vertical="top"/>
    </xf>
    <xf numFmtId="0" fontId="8" fillId="2" borderId="54" xfId="0" applyFont="1" applyFill="1" applyBorder="1" applyAlignment="1">
      <alignment horizontal="left" vertical="top"/>
    </xf>
    <xf numFmtId="0" fontId="8" fillId="2" borderId="55" xfId="0" applyFont="1" applyFill="1" applyBorder="1" applyAlignment="1">
      <alignment horizontal="left" vertical="top"/>
    </xf>
    <xf numFmtId="0" fontId="8" fillId="2" borderId="39" xfId="0" applyFont="1" applyFill="1" applyBorder="1" applyAlignment="1">
      <alignment horizontal="left"/>
    </xf>
    <xf numFmtId="0" fontId="19" fillId="0" borderId="0" xfId="0" applyFont="1" applyAlignment="1">
      <alignment horizontal="left" vertical="top"/>
    </xf>
    <xf numFmtId="0" fontId="3" fillId="0" borderId="3" xfId="0" applyFont="1" applyBorder="1"/>
    <xf numFmtId="0" fontId="20" fillId="0" borderId="0" xfId="0" applyFont="1"/>
    <xf numFmtId="0" fontId="19" fillId="0" borderId="25" xfId="0" applyFont="1" applyBorder="1" applyAlignment="1">
      <alignment horizontal="left" vertical="top"/>
    </xf>
    <xf numFmtId="0" fontId="21" fillId="0" borderId="0" xfId="0" applyFont="1" applyAlignment="1">
      <alignment horizontal="center"/>
    </xf>
    <xf numFmtId="0" fontId="22" fillId="9" borderId="25" xfId="0" applyFont="1" applyFill="1" applyBorder="1" applyAlignment="1">
      <alignment horizontal="left" vertical="top"/>
    </xf>
    <xf numFmtId="0" fontId="19" fillId="2" borderId="25" xfId="0" applyFont="1" applyFill="1" applyBorder="1" applyAlignment="1">
      <alignment horizontal="left" vertical="top"/>
    </xf>
    <xf numFmtId="0" fontId="0" fillId="9" borderId="25" xfId="0" applyFont="1" applyFill="1" applyBorder="1" applyAlignment="1">
      <alignment horizontal="left" vertical="top"/>
    </xf>
    <xf numFmtId="0" fontId="23" fillId="10" borderId="39" xfId="0" applyFont="1" applyFill="1" applyBorder="1"/>
    <xf numFmtId="0" fontId="0" fillId="0" borderId="0" xfId="0" applyFont="1" applyAlignment="1"/>
    <xf numFmtId="0" fontId="8" fillId="3" borderId="24" xfId="0" applyFont="1" applyFill="1" applyBorder="1" applyAlignment="1">
      <alignment horizontal="left" vertical="top" wrapText="1"/>
    </xf>
    <xf numFmtId="0" fontId="2" fillId="0" borderId="31" xfId="0" applyFont="1" applyBorder="1"/>
    <xf numFmtId="0" fontId="8" fillId="0" borderId="52" xfId="0" applyFont="1" applyBorder="1" applyAlignment="1">
      <alignment horizontal="left" vertical="top"/>
    </xf>
    <xf numFmtId="0" fontId="2" fillId="0" borderId="53" xfId="0" applyFont="1" applyBorder="1"/>
    <xf numFmtId="0" fontId="8" fillId="2" borderId="52" xfId="0" applyFont="1" applyFill="1" applyBorder="1" applyAlignment="1">
      <alignment horizontal="left" vertical="top"/>
    </xf>
    <xf numFmtId="0" fontId="2" fillId="0" borderId="33" xfId="0" applyFont="1" applyBorder="1"/>
    <xf numFmtId="0" fontId="8" fillId="3" borderId="24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 applyFont="1" applyAlignment="1"/>
    <xf numFmtId="0" fontId="2" fillId="0" borderId="4" xfId="0" applyFont="1" applyBorder="1"/>
    <xf numFmtId="0" fontId="2" fillId="0" borderId="5" xfId="0" applyFont="1" applyBorder="1"/>
    <xf numFmtId="0" fontId="4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7" xfId="0" applyFont="1" applyBorder="1" applyAlignment="1">
      <alignment horizontal="center"/>
    </xf>
    <xf numFmtId="0" fontId="2" fillId="0" borderId="12" xfId="0" applyFont="1" applyBorder="1"/>
    <xf numFmtId="0" fontId="5" fillId="3" borderId="16" xfId="0" applyFont="1" applyFill="1" applyBorder="1" applyAlignment="1">
      <alignment horizontal="left" vertical="top"/>
    </xf>
    <xf numFmtId="0" fontId="2" fillId="0" borderId="17" xfId="0" applyFont="1" applyBorder="1"/>
    <xf numFmtId="0" fontId="2" fillId="0" borderId="18" xfId="0" applyFont="1" applyBorder="1"/>
    <xf numFmtId="0" fontId="7" fillId="3" borderId="20" xfId="0" applyFont="1" applyFill="1" applyBorder="1" applyAlignment="1">
      <alignment horizontal="left" vertical="top"/>
    </xf>
    <xf numFmtId="0" fontId="2" fillId="0" borderId="27" xfId="0" applyFont="1" applyBorder="1"/>
    <xf numFmtId="0" fontId="8" fillId="3" borderId="21" xfId="0" applyFont="1" applyFill="1" applyBorder="1" applyAlignment="1">
      <alignment horizontal="left" vertical="top"/>
    </xf>
    <xf numFmtId="0" fontId="2" fillId="0" borderId="28" xfId="0" applyFont="1" applyBorder="1"/>
    <xf numFmtId="0" fontId="8" fillId="3" borderId="22" xfId="0" applyFont="1" applyFill="1" applyBorder="1" applyAlignment="1">
      <alignment horizontal="left" vertical="top"/>
    </xf>
    <xf numFmtId="0" fontId="2" fillId="0" borderId="29" xfId="0" applyFont="1" applyBorder="1"/>
    <xf numFmtId="0" fontId="8" fillId="3" borderId="23" xfId="0" applyFont="1" applyFill="1" applyBorder="1" applyAlignment="1">
      <alignment horizontal="left" vertical="top"/>
    </xf>
    <xf numFmtId="0" fontId="2" fillId="0" borderId="30" xfId="0" applyFont="1" applyBorder="1"/>
    <xf numFmtId="0" fontId="8" fillId="3" borderId="2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0</xdr:rowOff>
    </xdr:from>
    <xdr:ext cx="523875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000"/>
  <sheetViews>
    <sheetView tabSelected="1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S33" sqref="S33"/>
    </sheetView>
  </sheetViews>
  <sheetFormatPr defaultColWidth="14.42578125" defaultRowHeight="15" customHeight="1"/>
  <cols>
    <col min="1" max="1" width="32.28515625" customWidth="1"/>
    <col min="2" max="2" width="8.85546875" customWidth="1"/>
    <col min="3" max="3" width="7.42578125" customWidth="1"/>
    <col min="4" max="4" width="10.5703125" customWidth="1"/>
    <col min="5" max="5" width="8.5703125" customWidth="1"/>
    <col min="6" max="6" width="5.140625" customWidth="1"/>
    <col min="7" max="7" width="3.42578125" customWidth="1"/>
    <col min="8" max="8" width="3.5703125" customWidth="1"/>
    <col min="9" max="10" width="3" customWidth="1"/>
    <col min="11" max="11" width="2.7109375" customWidth="1"/>
    <col min="12" max="12" width="2.5703125" customWidth="1"/>
    <col min="13" max="14" width="8.140625" customWidth="1"/>
    <col min="15" max="15" width="7.42578125" customWidth="1"/>
    <col min="16" max="16" width="8" customWidth="1"/>
    <col min="17" max="17" width="6.85546875" customWidth="1"/>
    <col min="18" max="18" width="6.7109375" customWidth="1"/>
    <col min="19" max="19" width="6.85546875" customWidth="1"/>
    <col min="20" max="20" width="9.7109375" customWidth="1"/>
    <col min="21" max="21" width="9.28515625" customWidth="1"/>
    <col min="22" max="22" width="8.140625" customWidth="1"/>
    <col min="23" max="23" width="9.28515625" customWidth="1"/>
    <col min="24" max="24" width="10.7109375" customWidth="1"/>
    <col min="25" max="25" width="8" customWidth="1"/>
    <col min="26" max="26" width="8.28515625" customWidth="1"/>
    <col min="27" max="27" width="8.7109375" customWidth="1"/>
    <col min="28" max="29" width="9" customWidth="1"/>
    <col min="30" max="31" width="6.85546875" customWidth="1"/>
    <col min="32" max="32" width="8" customWidth="1"/>
    <col min="33" max="33" width="10.85546875" customWidth="1"/>
    <col min="34" max="34" width="8" customWidth="1"/>
    <col min="35" max="35" width="9.85546875" customWidth="1"/>
    <col min="36" max="36" width="8.42578125" customWidth="1"/>
    <col min="37" max="45" width="6.85546875" customWidth="1"/>
    <col min="46" max="46" width="22.7109375" customWidth="1"/>
    <col min="47" max="47" width="10.5703125" customWidth="1"/>
    <col min="48" max="48" width="8.7109375" customWidth="1"/>
    <col min="49" max="49" width="9.7109375" customWidth="1"/>
    <col min="50" max="53" width="8.7109375" customWidth="1"/>
  </cols>
  <sheetData>
    <row r="1" spans="1:53" ht="13.5" customHeight="1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"/>
      <c r="AV1" s="1"/>
      <c r="AW1" s="1"/>
      <c r="AX1" s="1"/>
      <c r="AY1" s="1"/>
      <c r="AZ1" s="1"/>
      <c r="BA1" s="1"/>
    </row>
    <row r="2" spans="1:53" ht="13.5" customHeight="1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"/>
      <c r="AV2" s="1"/>
      <c r="AW2" s="1"/>
      <c r="AX2" s="1"/>
      <c r="AY2" s="1"/>
      <c r="AZ2" s="1"/>
      <c r="BA2" s="1"/>
    </row>
    <row r="3" spans="1:53" ht="12.75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"/>
      <c r="AV3" s="1"/>
      <c r="AW3" s="1"/>
      <c r="AX3" s="1"/>
      <c r="AY3" s="1"/>
      <c r="AZ3" s="1"/>
      <c r="BA3" s="1"/>
    </row>
    <row r="4" spans="1:53" ht="12.75" customHeight="1">
      <c r="A4" s="131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3"/>
      <c r="R4" s="2" t="s">
        <v>2</v>
      </c>
      <c r="S4" s="134" t="s">
        <v>3</v>
      </c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3"/>
      <c r="AF4" s="3" t="s">
        <v>4</v>
      </c>
      <c r="AG4" s="4"/>
      <c r="AH4" s="134">
        <v>2021</v>
      </c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5"/>
      <c r="AU4" s="1"/>
      <c r="AV4" s="1"/>
      <c r="AW4" s="1"/>
      <c r="AX4" s="1"/>
      <c r="AY4" s="1"/>
      <c r="AZ4" s="1"/>
      <c r="BA4" s="1"/>
    </row>
    <row r="5" spans="1:53" ht="12.75" customHeight="1">
      <c r="A5" s="5"/>
      <c r="B5" s="6"/>
      <c r="C5" s="7"/>
      <c r="D5" s="7"/>
      <c r="E5" s="7"/>
      <c r="F5" s="7"/>
      <c r="G5" s="136" t="s">
        <v>5</v>
      </c>
      <c r="H5" s="137"/>
      <c r="I5" s="137"/>
      <c r="J5" s="137"/>
      <c r="K5" s="137"/>
      <c r="L5" s="13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1"/>
      <c r="AT5" s="1"/>
      <c r="AU5" s="1"/>
      <c r="AV5" s="1"/>
      <c r="AW5" s="1"/>
      <c r="AX5" s="1"/>
      <c r="AY5" s="1"/>
      <c r="AZ5" s="1"/>
      <c r="BA5" s="1"/>
    </row>
    <row r="6" spans="1:53" ht="12.75" customHeight="1">
      <c r="A6" s="139" t="s">
        <v>6</v>
      </c>
      <c r="B6" s="141" t="s">
        <v>7</v>
      </c>
      <c r="C6" s="143" t="s">
        <v>8</v>
      </c>
      <c r="D6" s="143" t="s">
        <v>9</v>
      </c>
      <c r="E6" s="143" t="s">
        <v>10</v>
      </c>
      <c r="F6" s="145" t="s">
        <v>11</v>
      </c>
      <c r="G6" s="118" t="s">
        <v>12</v>
      </c>
      <c r="H6" s="147" t="s">
        <v>13</v>
      </c>
      <c r="I6" s="118" t="s">
        <v>14</v>
      </c>
      <c r="J6" s="124" t="s">
        <v>15</v>
      </c>
      <c r="K6" s="118" t="s">
        <v>16</v>
      </c>
      <c r="L6" s="118" t="s">
        <v>15</v>
      </c>
      <c r="M6" s="9">
        <v>1</v>
      </c>
      <c r="N6" s="9">
        <v>2</v>
      </c>
      <c r="O6" s="9">
        <v>3</v>
      </c>
      <c r="P6" s="9">
        <v>4</v>
      </c>
      <c r="Q6" s="9">
        <v>5</v>
      </c>
      <c r="R6" s="9">
        <v>6</v>
      </c>
      <c r="S6" s="9">
        <v>7</v>
      </c>
      <c r="T6" s="9">
        <v>8</v>
      </c>
      <c r="U6" s="9">
        <v>9</v>
      </c>
      <c r="V6" s="9">
        <v>10</v>
      </c>
      <c r="W6" s="9">
        <v>11</v>
      </c>
      <c r="X6" s="9">
        <v>12</v>
      </c>
      <c r="Y6" s="9">
        <v>13</v>
      </c>
      <c r="Z6" s="9">
        <v>14</v>
      </c>
      <c r="AA6" s="9">
        <v>15</v>
      </c>
      <c r="AB6" s="9">
        <v>16</v>
      </c>
      <c r="AC6" s="9">
        <v>17</v>
      </c>
      <c r="AD6" s="9">
        <v>18</v>
      </c>
      <c r="AE6" s="9">
        <v>19</v>
      </c>
      <c r="AF6" s="9">
        <v>20</v>
      </c>
      <c r="AG6" s="9">
        <v>21</v>
      </c>
      <c r="AH6" s="9">
        <v>22</v>
      </c>
      <c r="AI6" s="9">
        <v>23</v>
      </c>
      <c r="AJ6" s="9">
        <v>24</v>
      </c>
      <c r="AK6" s="9">
        <v>25</v>
      </c>
      <c r="AL6" s="9">
        <v>26</v>
      </c>
      <c r="AM6" s="9">
        <v>27</v>
      </c>
      <c r="AN6" s="9">
        <v>28</v>
      </c>
      <c r="AO6" s="10">
        <v>29</v>
      </c>
      <c r="AP6" s="9">
        <v>30</v>
      </c>
      <c r="AQ6" s="1"/>
      <c r="AR6" s="1"/>
      <c r="AS6" s="11"/>
      <c r="AT6" s="11"/>
      <c r="AU6" s="1"/>
      <c r="AV6" s="1"/>
      <c r="AW6" s="1"/>
      <c r="AX6" s="1"/>
      <c r="AY6" s="1"/>
      <c r="AZ6" s="1"/>
      <c r="BA6" s="1"/>
    </row>
    <row r="7" spans="1:53" ht="12.75" customHeight="1">
      <c r="A7" s="140"/>
      <c r="B7" s="142"/>
      <c r="C7" s="144"/>
      <c r="D7" s="144"/>
      <c r="E7" s="144"/>
      <c r="F7" s="146"/>
      <c r="G7" s="119"/>
      <c r="H7" s="119"/>
      <c r="I7" s="119"/>
      <c r="J7" s="119"/>
      <c r="K7" s="119"/>
      <c r="L7" s="119"/>
      <c r="M7" s="12" t="s">
        <v>17</v>
      </c>
      <c r="N7" s="12" t="s">
        <v>18</v>
      </c>
      <c r="O7" s="12" t="s">
        <v>19</v>
      </c>
      <c r="P7" s="12" t="s">
        <v>20</v>
      </c>
      <c r="Q7" s="12" t="s">
        <v>21</v>
      </c>
      <c r="R7" s="12" t="s">
        <v>22</v>
      </c>
      <c r="S7" s="12" t="s">
        <v>23</v>
      </c>
      <c r="T7" s="12" t="s">
        <v>17</v>
      </c>
      <c r="U7" s="12" t="s">
        <v>18</v>
      </c>
      <c r="V7" s="12" t="s">
        <v>19</v>
      </c>
      <c r="W7" s="12" t="s">
        <v>20</v>
      </c>
      <c r="X7" s="12" t="s">
        <v>21</v>
      </c>
      <c r="Y7" s="12" t="s">
        <v>22</v>
      </c>
      <c r="Z7" s="12" t="s">
        <v>23</v>
      </c>
      <c r="AA7" s="12" t="s">
        <v>17</v>
      </c>
      <c r="AB7" s="12" t="s">
        <v>18</v>
      </c>
      <c r="AC7" s="12" t="s">
        <v>19</v>
      </c>
      <c r="AD7" s="12" t="s">
        <v>20</v>
      </c>
      <c r="AE7" s="12" t="s">
        <v>21</v>
      </c>
      <c r="AF7" s="12" t="s">
        <v>22</v>
      </c>
      <c r="AG7" s="12" t="s">
        <v>23</v>
      </c>
      <c r="AH7" s="12" t="s">
        <v>17</v>
      </c>
      <c r="AI7" s="12" t="s">
        <v>18</v>
      </c>
      <c r="AJ7" s="12" t="s">
        <v>19</v>
      </c>
      <c r="AK7" s="12" t="s">
        <v>20</v>
      </c>
      <c r="AL7" s="12" t="s">
        <v>21</v>
      </c>
      <c r="AM7" s="12" t="s">
        <v>22</v>
      </c>
      <c r="AN7" s="13" t="s">
        <v>23</v>
      </c>
      <c r="AO7" s="13" t="s">
        <v>17</v>
      </c>
      <c r="AP7" s="12" t="s">
        <v>18</v>
      </c>
      <c r="AQ7" s="1"/>
      <c r="AR7" s="1"/>
      <c r="AS7" s="11"/>
      <c r="AT7" s="11"/>
      <c r="AU7" s="1"/>
      <c r="AV7" s="1"/>
      <c r="AW7" s="1"/>
      <c r="AX7" s="1"/>
      <c r="AY7" s="1"/>
      <c r="AZ7" s="1"/>
      <c r="BA7" s="1"/>
    </row>
    <row r="8" spans="1:53" ht="12.75" customHeight="1">
      <c r="A8" s="14" t="s">
        <v>24</v>
      </c>
      <c r="B8" s="15">
        <v>3047840</v>
      </c>
      <c r="C8" s="16">
        <v>402857</v>
      </c>
      <c r="D8" s="17" t="s">
        <v>25</v>
      </c>
      <c r="E8" s="17" t="s">
        <v>26</v>
      </c>
      <c r="F8" s="16">
        <v>36</v>
      </c>
      <c r="G8" s="17"/>
      <c r="H8" s="17"/>
      <c r="I8" s="17"/>
      <c r="J8" s="17"/>
      <c r="K8" s="17"/>
      <c r="L8" s="17"/>
      <c r="M8" s="18"/>
      <c r="N8" s="19"/>
      <c r="O8" s="19"/>
      <c r="P8" s="19"/>
      <c r="Q8" s="18" t="s">
        <v>28</v>
      </c>
      <c r="R8" s="18" t="s">
        <v>29</v>
      </c>
      <c r="S8" s="18" t="s">
        <v>29</v>
      </c>
      <c r="T8" s="18" t="s">
        <v>29</v>
      </c>
      <c r="U8" s="18" t="s">
        <v>29</v>
      </c>
      <c r="V8" s="19"/>
      <c r="W8" s="19"/>
      <c r="X8" s="18" t="s">
        <v>29</v>
      </c>
      <c r="Y8" s="18" t="s">
        <v>30</v>
      </c>
      <c r="Z8" s="18" t="s">
        <v>29</v>
      </c>
      <c r="AA8" s="18" t="s">
        <v>29</v>
      </c>
      <c r="AB8" s="18" t="s">
        <v>29</v>
      </c>
      <c r="AC8" s="19" t="s">
        <v>28</v>
      </c>
      <c r="AD8" s="19"/>
      <c r="AE8" s="18"/>
      <c r="AF8" s="18" t="s">
        <v>31</v>
      </c>
      <c r="AG8" s="19"/>
      <c r="AH8" s="18" t="s">
        <v>29</v>
      </c>
      <c r="AI8" s="18" t="s">
        <v>29</v>
      </c>
      <c r="AJ8" s="19" t="s">
        <v>28</v>
      </c>
      <c r="AK8" s="19"/>
      <c r="AL8" s="18" t="s">
        <v>29</v>
      </c>
      <c r="AM8" s="18" t="s">
        <v>30</v>
      </c>
      <c r="AN8" s="20" t="s">
        <v>29</v>
      </c>
      <c r="AO8" s="20" t="s">
        <v>29</v>
      </c>
      <c r="AP8" s="18" t="s">
        <v>29</v>
      </c>
      <c r="AQ8" s="1"/>
      <c r="AR8" s="1"/>
      <c r="AS8" s="11"/>
      <c r="AT8" s="11"/>
      <c r="AU8" s="1"/>
      <c r="AV8" s="1"/>
      <c r="AW8" s="1"/>
      <c r="AX8" s="1"/>
      <c r="AY8" s="1"/>
      <c r="AZ8" s="1"/>
      <c r="BA8" s="1"/>
    </row>
    <row r="9" spans="1:53" ht="12.75" customHeight="1">
      <c r="A9" s="14" t="s">
        <v>32</v>
      </c>
      <c r="B9" s="21">
        <v>1788680</v>
      </c>
      <c r="C9" s="16">
        <v>178224</v>
      </c>
      <c r="D9" s="17" t="s">
        <v>25</v>
      </c>
      <c r="E9" s="17" t="s">
        <v>33</v>
      </c>
      <c r="F9" s="16">
        <v>30</v>
      </c>
      <c r="G9" s="17"/>
      <c r="H9" s="17"/>
      <c r="I9" s="17"/>
      <c r="J9" s="17"/>
      <c r="K9" s="17"/>
      <c r="L9" s="17"/>
      <c r="M9" s="18" t="s">
        <v>30</v>
      </c>
      <c r="N9" s="19"/>
      <c r="O9" s="19"/>
      <c r="P9" s="19"/>
      <c r="Q9" s="18" t="s">
        <v>30</v>
      </c>
      <c r="R9" s="18"/>
      <c r="S9" s="18" t="s">
        <v>30</v>
      </c>
      <c r="T9" s="18" t="s">
        <v>30</v>
      </c>
      <c r="U9" s="18" t="s">
        <v>30</v>
      </c>
      <c r="V9" s="19"/>
      <c r="W9" s="19"/>
      <c r="X9" s="18" t="s">
        <v>30</v>
      </c>
      <c r="Y9" s="18"/>
      <c r="Z9" s="18" t="s">
        <v>30</v>
      </c>
      <c r="AA9" s="18" t="s">
        <v>30</v>
      </c>
      <c r="AB9" s="18" t="s">
        <v>30</v>
      </c>
      <c r="AC9" s="19"/>
      <c r="AD9" s="19" t="s">
        <v>28</v>
      </c>
      <c r="AE9" s="18" t="s">
        <v>30</v>
      </c>
      <c r="AF9" s="18" t="s">
        <v>34</v>
      </c>
      <c r="AG9" s="19"/>
      <c r="AH9" s="18" t="s">
        <v>30</v>
      </c>
      <c r="AI9" s="18" t="s">
        <v>30</v>
      </c>
      <c r="AJ9" s="19"/>
      <c r="AK9" s="19" t="s">
        <v>28</v>
      </c>
      <c r="AL9" s="18" t="s">
        <v>30</v>
      </c>
      <c r="AM9" s="18"/>
      <c r="AN9" s="20" t="s">
        <v>30</v>
      </c>
      <c r="AO9" s="20" t="s">
        <v>30</v>
      </c>
      <c r="AP9" s="22" t="s">
        <v>35</v>
      </c>
      <c r="AQ9" s="1"/>
      <c r="AR9" s="1"/>
      <c r="AS9" s="11"/>
      <c r="AT9" s="11"/>
      <c r="AU9" s="1"/>
      <c r="AV9" s="1"/>
      <c r="AW9" s="1"/>
      <c r="AX9" s="1"/>
      <c r="AY9" s="1"/>
      <c r="AZ9" s="1"/>
      <c r="BA9" s="1"/>
    </row>
    <row r="10" spans="1:53" ht="12.75" customHeight="1">
      <c r="A10" s="23" t="s">
        <v>36</v>
      </c>
      <c r="B10" s="15">
        <v>1101331</v>
      </c>
      <c r="C10" s="16">
        <v>490622</v>
      </c>
      <c r="D10" s="17" t="s">
        <v>25</v>
      </c>
      <c r="E10" s="17" t="s">
        <v>26</v>
      </c>
      <c r="F10" s="16">
        <v>36</v>
      </c>
      <c r="G10" s="17"/>
      <c r="H10" s="17"/>
      <c r="I10" s="17"/>
      <c r="J10" s="17"/>
      <c r="K10" s="17"/>
      <c r="L10" s="17"/>
      <c r="M10" s="18" t="s">
        <v>29</v>
      </c>
      <c r="N10" s="19"/>
      <c r="O10" s="19"/>
      <c r="P10" s="19"/>
      <c r="Q10" s="18"/>
      <c r="R10" s="18" t="s">
        <v>31</v>
      </c>
      <c r="S10" s="18"/>
      <c r="T10" s="18" t="s">
        <v>30</v>
      </c>
      <c r="U10" s="18" t="s">
        <v>31</v>
      </c>
      <c r="V10" s="19" t="s">
        <v>31</v>
      </c>
      <c r="W10" s="19"/>
      <c r="X10" s="18"/>
      <c r="Y10" s="18" t="s">
        <v>28</v>
      </c>
      <c r="Z10" s="18"/>
      <c r="AA10" s="18"/>
      <c r="AB10" s="18" t="s">
        <v>31</v>
      </c>
      <c r="AC10" s="19"/>
      <c r="AD10" s="19"/>
      <c r="AE10" s="18" t="s">
        <v>31</v>
      </c>
      <c r="AF10" s="18"/>
      <c r="AG10" s="19" t="s">
        <v>28</v>
      </c>
      <c r="AH10" s="18"/>
      <c r="AI10" s="18" t="s">
        <v>31</v>
      </c>
      <c r="AJ10" s="19"/>
      <c r="AK10" s="19" t="s">
        <v>31</v>
      </c>
      <c r="AL10" s="18"/>
      <c r="AM10" s="18" t="s">
        <v>29</v>
      </c>
      <c r="AN10" s="20" t="s">
        <v>30</v>
      </c>
      <c r="AO10" s="20" t="s">
        <v>30</v>
      </c>
      <c r="AP10" s="18" t="s">
        <v>30</v>
      </c>
      <c r="AQ10" s="1"/>
      <c r="AR10" s="1"/>
      <c r="AS10" s="11"/>
      <c r="AT10" s="11"/>
      <c r="AU10" s="1"/>
      <c r="AV10" s="1"/>
      <c r="AW10" s="1"/>
      <c r="AX10" s="1"/>
      <c r="AY10" s="1"/>
      <c r="AZ10" s="1"/>
      <c r="BA10" s="1"/>
    </row>
    <row r="11" spans="1:53" ht="12.75" customHeight="1">
      <c r="A11" s="23" t="s">
        <v>37</v>
      </c>
      <c r="B11" s="24">
        <v>75860</v>
      </c>
      <c r="C11" s="9">
        <v>82865</v>
      </c>
      <c r="D11" s="17" t="s">
        <v>25</v>
      </c>
      <c r="E11" s="17" t="s">
        <v>26</v>
      </c>
      <c r="F11" s="16">
        <v>36</v>
      </c>
      <c r="G11" s="17"/>
      <c r="H11" s="17"/>
      <c r="I11" s="17"/>
      <c r="J11" s="17"/>
      <c r="K11" s="17"/>
      <c r="L11" s="17"/>
      <c r="M11" s="18"/>
      <c r="N11" s="19" t="s">
        <v>28</v>
      </c>
      <c r="O11" s="19" t="s">
        <v>28</v>
      </c>
      <c r="P11" s="19"/>
      <c r="Q11" s="18" t="s">
        <v>29</v>
      </c>
      <c r="R11" s="18" t="s">
        <v>29</v>
      </c>
      <c r="S11" s="18" t="s">
        <v>29</v>
      </c>
      <c r="T11" s="18" t="s">
        <v>29</v>
      </c>
      <c r="U11" s="18"/>
      <c r="V11" s="19" t="s">
        <v>28</v>
      </c>
      <c r="W11" s="19"/>
      <c r="X11" s="18" t="s">
        <v>29</v>
      </c>
      <c r="Y11" s="18" t="s">
        <v>29</v>
      </c>
      <c r="Z11" s="18" t="s">
        <v>29</v>
      </c>
      <c r="AA11" s="18" t="s">
        <v>29</v>
      </c>
      <c r="AB11" s="18" t="s">
        <v>29</v>
      </c>
      <c r="AC11" s="19"/>
      <c r="AD11" s="19"/>
      <c r="AE11" s="18" t="s">
        <v>29</v>
      </c>
      <c r="AF11" s="18" t="s">
        <v>29</v>
      </c>
      <c r="AG11" s="19"/>
      <c r="AH11" s="18" t="s">
        <v>38</v>
      </c>
      <c r="AI11" s="18" t="s">
        <v>38</v>
      </c>
      <c r="AJ11" s="19"/>
      <c r="AK11" s="19"/>
      <c r="AL11" s="18" t="s">
        <v>29</v>
      </c>
      <c r="AM11" s="18" t="s">
        <v>29</v>
      </c>
      <c r="AN11" s="20" t="s">
        <v>29</v>
      </c>
      <c r="AO11" s="20" t="s">
        <v>29</v>
      </c>
      <c r="AP11" s="18" t="s">
        <v>29</v>
      </c>
      <c r="AQ11" s="1"/>
      <c r="AR11" s="1"/>
      <c r="AS11" s="11"/>
      <c r="AT11" s="11"/>
      <c r="AU11" s="1"/>
      <c r="AV11" s="1"/>
      <c r="AW11" s="1"/>
      <c r="AX11" s="1"/>
      <c r="AY11" s="1"/>
      <c r="AZ11" s="1"/>
      <c r="BA11" s="1"/>
    </row>
    <row r="12" spans="1:53" ht="12.75" customHeight="1">
      <c r="A12" s="23" t="s">
        <v>39</v>
      </c>
      <c r="B12" s="25">
        <v>3050548</v>
      </c>
      <c r="C12" s="16">
        <v>531455</v>
      </c>
      <c r="D12" s="17" t="s">
        <v>25</v>
      </c>
      <c r="E12" s="17" t="s">
        <v>33</v>
      </c>
      <c r="F12" s="16">
        <v>30</v>
      </c>
      <c r="G12" s="17">
        <v>27</v>
      </c>
      <c r="H12" s="17"/>
      <c r="I12" s="17">
        <v>47</v>
      </c>
      <c r="J12" s="17">
        <v>55</v>
      </c>
      <c r="K12" s="17"/>
      <c r="L12" s="17"/>
      <c r="M12" s="18"/>
      <c r="N12" s="19"/>
      <c r="O12" s="19"/>
      <c r="P12" s="19" t="s">
        <v>40</v>
      </c>
      <c r="Q12" s="18"/>
      <c r="R12" s="18" t="s">
        <v>30</v>
      </c>
      <c r="S12" s="18" t="s">
        <v>31</v>
      </c>
      <c r="T12" s="18" t="s">
        <v>31</v>
      </c>
      <c r="U12" s="18"/>
      <c r="V12" s="19"/>
      <c r="W12" s="19" t="s">
        <v>40</v>
      </c>
      <c r="X12" s="18" t="s">
        <v>31</v>
      </c>
      <c r="Y12" s="18"/>
      <c r="Z12" s="18" t="s">
        <v>31</v>
      </c>
      <c r="AA12" s="18" t="s">
        <v>31</v>
      </c>
      <c r="AB12" s="18"/>
      <c r="AC12" s="19" t="s">
        <v>31</v>
      </c>
      <c r="AD12" s="19" t="s">
        <v>31</v>
      </c>
      <c r="AE12" s="18"/>
      <c r="AF12" s="18" t="s">
        <v>30</v>
      </c>
      <c r="AG12" s="19" t="s">
        <v>31</v>
      </c>
      <c r="AH12" s="18" t="s">
        <v>31</v>
      </c>
      <c r="AI12" s="18"/>
      <c r="AJ12" s="19" t="s">
        <v>31</v>
      </c>
      <c r="AK12" s="19"/>
      <c r="AL12" s="18" t="s">
        <v>31</v>
      </c>
      <c r="AM12" s="26"/>
      <c r="AN12" s="20" t="s">
        <v>31</v>
      </c>
      <c r="AO12" s="20" t="s">
        <v>31</v>
      </c>
      <c r="AP12" s="18"/>
      <c r="AQ12" s="1"/>
      <c r="AR12" s="1"/>
      <c r="AS12" s="11"/>
      <c r="AT12" s="11"/>
      <c r="AU12" s="1"/>
      <c r="AV12" s="1"/>
      <c r="AW12" s="1"/>
      <c r="AX12" s="1"/>
      <c r="AY12" s="1"/>
      <c r="AZ12" s="1"/>
      <c r="BA12" s="1"/>
    </row>
    <row r="13" spans="1:53" ht="12.75" customHeight="1">
      <c r="A13" s="23" t="s">
        <v>41</v>
      </c>
      <c r="B13" s="21">
        <v>2358079</v>
      </c>
      <c r="C13" s="16">
        <v>221455</v>
      </c>
      <c r="D13" s="17" t="s">
        <v>25</v>
      </c>
      <c r="E13" s="17" t="s">
        <v>33</v>
      </c>
      <c r="F13" s="16">
        <v>30</v>
      </c>
      <c r="G13" s="17"/>
      <c r="H13" s="17"/>
      <c r="I13" s="17"/>
      <c r="J13" s="17"/>
      <c r="K13" s="17"/>
      <c r="L13" s="17"/>
      <c r="M13" s="18" t="s">
        <v>31</v>
      </c>
      <c r="N13" s="19" t="s">
        <v>31</v>
      </c>
      <c r="O13" s="19" t="s">
        <v>31</v>
      </c>
      <c r="P13" s="19"/>
      <c r="Q13" s="18" t="s">
        <v>42</v>
      </c>
      <c r="R13" s="18" t="s">
        <v>42</v>
      </c>
      <c r="S13" s="18"/>
      <c r="T13" s="18"/>
      <c r="U13" s="18"/>
      <c r="V13" s="19"/>
      <c r="W13" s="19"/>
      <c r="X13" s="18"/>
      <c r="Y13" s="18"/>
      <c r="Z13" s="19" t="s">
        <v>35</v>
      </c>
      <c r="AA13" s="19" t="s">
        <v>35</v>
      </c>
      <c r="AB13" s="19" t="s">
        <v>35</v>
      </c>
      <c r="AC13" s="19" t="s">
        <v>35</v>
      </c>
      <c r="AD13" s="19" t="s">
        <v>35</v>
      </c>
      <c r="AE13" s="19" t="s">
        <v>35</v>
      </c>
      <c r="AF13" s="19" t="s">
        <v>35</v>
      </c>
      <c r="AG13" s="19" t="s">
        <v>35</v>
      </c>
      <c r="AH13" s="19" t="s">
        <v>35</v>
      </c>
      <c r="AI13" s="19" t="s">
        <v>35</v>
      </c>
      <c r="AJ13" s="19" t="s">
        <v>35</v>
      </c>
      <c r="AK13" s="19" t="s">
        <v>35</v>
      </c>
      <c r="AL13" s="19" t="s">
        <v>35</v>
      </c>
      <c r="AM13" s="19" t="s">
        <v>35</v>
      </c>
      <c r="AN13" s="27" t="s">
        <v>35</v>
      </c>
      <c r="AO13" s="20"/>
      <c r="AP13" s="18"/>
      <c r="AQ13" s="1"/>
      <c r="AR13" s="1"/>
      <c r="AS13" s="11"/>
      <c r="AT13" s="11"/>
      <c r="AU13" s="1"/>
      <c r="AV13" s="1"/>
      <c r="AW13" s="1"/>
      <c r="AX13" s="1"/>
      <c r="AY13" s="1"/>
      <c r="AZ13" s="1"/>
      <c r="BA13" s="1"/>
    </row>
    <row r="14" spans="1:53" ht="12.75" customHeight="1">
      <c r="A14" s="14" t="s">
        <v>43</v>
      </c>
      <c r="B14" s="21">
        <v>3211711</v>
      </c>
      <c r="C14" s="16">
        <v>198522</v>
      </c>
      <c r="D14" s="17" t="s">
        <v>25</v>
      </c>
      <c r="E14" s="17"/>
      <c r="F14" s="16"/>
      <c r="G14" s="28"/>
      <c r="H14" s="28"/>
      <c r="I14" s="28"/>
      <c r="J14" s="28"/>
      <c r="K14" s="28"/>
      <c r="L14" s="28"/>
      <c r="M14" s="26"/>
      <c r="N14" s="29"/>
      <c r="O14" s="29"/>
      <c r="P14" s="29"/>
      <c r="Q14" s="26" t="s">
        <v>31</v>
      </c>
      <c r="R14" s="26"/>
      <c r="S14" s="26" t="s">
        <v>31</v>
      </c>
      <c r="T14" s="26"/>
      <c r="U14" s="26"/>
      <c r="V14" s="19"/>
      <c r="W14" s="19"/>
      <c r="X14" s="26"/>
      <c r="Y14" s="26" t="s">
        <v>31</v>
      </c>
      <c r="Z14" s="26"/>
      <c r="AA14" s="26"/>
      <c r="AB14" s="26"/>
      <c r="AC14" s="19"/>
      <c r="AD14" s="19"/>
      <c r="AE14" s="26"/>
      <c r="AF14" s="26"/>
      <c r="AG14" s="19"/>
      <c r="AH14" s="26"/>
      <c r="AI14" s="26"/>
      <c r="AJ14" s="19"/>
      <c r="AK14" s="19"/>
      <c r="AL14" s="26"/>
      <c r="AM14" s="26" t="s">
        <v>31</v>
      </c>
      <c r="AN14" s="26"/>
      <c r="AO14" s="26"/>
      <c r="AP14" s="26" t="s">
        <v>31</v>
      </c>
      <c r="AQ14" s="1"/>
      <c r="AR14" s="1"/>
      <c r="AS14" s="11"/>
      <c r="AT14" s="11"/>
      <c r="AU14" s="1"/>
      <c r="AV14" s="1"/>
      <c r="AW14" s="1"/>
      <c r="AX14" s="1"/>
      <c r="AY14" s="1"/>
      <c r="AZ14" s="1"/>
      <c r="BA14" s="1"/>
    </row>
    <row r="15" spans="1:53" ht="12.75" customHeight="1">
      <c r="A15" s="30" t="s">
        <v>44</v>
      </c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3"/>
      <c r="AP15" s="12"/>
      <c r="AQ15" s="1"/>
      <c r="AR15" s="1"/>
      <c r="AS15" s="11"/>
      <c r="AT15" s="11"/>
      <c r="AU15" s="1"/>
      <c r="AV15" s="1"/>
      <c r="AW15" s="1"/>
      <c r="AX15" s="1"/>
      <c r="AY15" s="1"/>
      <c r="AZ15" s="1"/>
      <c r="BA15" s="1"/>
    </row>
    <row r="16" spans="1:53" ht="12.75" customHeight="1">
      <c r="A16" s="34" t="s">
        <v>45</v>
      </c>
      <c r="B16" s="35">
        <v>3009840</v>
      </c>
      <c r="C16" s="36">
        <v>156901</v>
      </c>
      <c r="D16" s="36" t="s">
        <v>46</v>
      </c>
      <c r="E16" s="36" t="s">
        <v>26</v>
      </c>
      <c r="F16" s="36">
        <v>36</v>
      </c>
      <c r="G16" s="37"/>
      <c r="H16" s="36"/>
      <c r="I16" s="36"/>
      <c r="J16" s="36"/>
      <c r="K16" s="36"/>
      <c r="L16" s="36"/>
      <c r="M16" s="38" t="s">
        <v>30</v>
      </c>
      <c r="N16" s="39" t="s">
        <v>28</v>
      </c>
      <c r="O16" s="39"/>
      <c r="P16" s="39" t="s">
        <v>28</v>
      </c>
      <c r="Q16" s="38" t="s">
        <v>30</v>
      </c>
      <c r="R16" s="38" t="s">
        <v>30</v>
      </c>
      <c r="S16" s="38" t="s">
        <v>30</v>
      </c>
      <c r="T16" s="38" t="s">
        <v>30</v>
      </c>
      <c r="U16" s="38"/>
      <c r="V16" s="39"/>
      <c r="W16" s="39"/>
      <c r="X16" s="38" t="s">
        <v>30</v>
      </c>
      <c r="Y16" s="38" t="s">
        <v>30</v>
      </c>
      <c r="Z16" s="38" t="s">
        <v>30</v>
      </c>
      <c r="AA16" s="38" t="s">
        <v>30</v>
      </c>
      <c r="AB16" s="38" t="s">
        <v>30</v>
      </c>
      <c r="AC16" s="39" t="s">
        <v>28</v>
      </c>
      <c r="AD16" s="39"/>
      <c r="AE16" s="38" t="s">
        <v>30</v>
      </c>
      <c r="AF16" s="38" t="s">
        <v>30</v>
      </c>
      <c r="AG16" s="39"/>
      <c r="AH16" s="38" t="s">
        <v>30</v>
      </c>
      <c r="AI16" s="38" t="s">
        <v>30</v>
      </c>
      <c r="AJ16" s="39"/>
      <c r="AK16" s="39"/>
      <c r="AL16" s="38" t="s">
        <v>30</v>
      </c>
      <c r="AM16" s="38" t="s">
        <v>30</v>
      </c>
      <c r="AN16" s="38" t="s">
        <v>30</v>
      </c>
      <c r="AO16" s="40"/>
      <c r="AP16" s="38" t="s">
        <v>30</v>
      </c>
      <c r="AQ16" s="1"/>
      <c r="AR16" s="1"/>
      <c r="AS16" s="11"/>
      <c r="AT16" s="11"/>
      <c r="AU16" s="1"/>
      <c r="AV16" s="1"/>
      <c r="AW16" s="1"/>
      <c r="AX16" s="1"/>
      <c r="AY16" s="1"/>
      <c r="AZ16" s="1"/>
      <c r="BA16" s="1"/>
    </row>
    <row r="17" spans="1:53" ht="12.75" customHeight="1">
      <c r="A17" s="34" t="s">
        <v>47</v>
      </c>
      <c r="B17" s="17">
        <v>3047211</v>
      </c>
      <c r="C17" s="17">
        <v>1211489</v>
      </c>
      <c r="D17" s="17" t="s">
        <v>46</v>
      </c>
      <c r="E17" s="17" t="s">
        <v>26</v>
      </c>
      <c r="F17" s="16">
        <v>36</v>
      </c>
      <c r="G17" s="17">
        <v>25</v>
      </c>
      <c r="H17" s="17"/>
      <c r="I17" s="17">
        <v>46</v>
      </c>
      <c r="J17" s="17"/>
      <c r="K17" s="17">
        <v>34</v>
      </c>
      <c r="L17" s="17"/>
      <c r="M17" s="41" t="s">
        <v>28</v>
      </c>
      <c r="N17" s="42"/>
      <c r="O17" s="42"/>
      <c r="P17" s="42"/>
      <c r="Q17" s="41" t="s">
        <v>28</v>
      </c>
      <c r="R17" s="38"/>
      <c r="S17" s="38" t="s">
        <v>30</v>
      </c>
      <c r="T17" s="38" t="s">
        <v>30</v>
      </c>
      <c r="U17" s="38" t="s">
        <v>30</v>
      </c>
      <c r="V17" s="39"/>
      <c r="W17" s="39" t="s">
        <v>28</v>
      </c>
      <c r="X17" s="38" t="s">
        <v>30</v>
      </c>
      <c r="Y17" s="38"/>
      <c r="Z17" s="38" t="s">
        <v>30</v>
      </c>
      <c r="AA17" s="38" t="s">
        <v>31</v>
      </c>
      <c r="AB17" s="38"/>
      <c r="AC17" s="39"/>
      <c r="AD17" s="39" t="s">
        <v>28</v>
      </c>
      <c r="AE17" s="38" t="s">
        <v>30</v>
      </c>
      <c r="AF17" s="38"/>
      <c r="AG17" s="39" t="s">
        <v>28</v>
      </c>
      <c r="AH17" s="38"/>
      <c r="AI17" s="38" t="s">
        <v>30</v>
      </c>
      <c r="AJ17" s="39"/>
      <c r="AK17" s="39"/>
      <c r="AL17" s="38" t="s">
        <v>28</v>
      </c>
      <c r="AM17" s="38"/>
      <c r="AN17" s="40" t="s">
        <v>30</v>
      </c>
      <c r="AO17" s="40" t="s">
        <v>29</v>
      </c>
      <c r="AP17" s="38" t="s">
        <v>30</v>
      </c>
      <c r="AQ17" s="1"/>
      <c r="AR17" s="1"/>
      <c r="AS17" s="11"/>
      <c r="AT17" s="11"/>
      <c r="AU17" s="1"/>
      <c r="AV17" s="1"/>
      <c r="AW17" s="1"/>
      <c r="AX17" s="1"/>
      <c r="AY17" s="1"/>
      <c r="AZ17" s="1"/>
      <c r="BA17" s="1"/>
    </row>
    <row r="18" spans="1:53" ht="12.75" customHeight="1">
      <c r="A18" s="34" t="s">
        <v>48</v>
      </c>
      <c r="B18" s="43">
        <v>2710802</v>
      </c>
      <c r="C18" s="36">
        <v>2679575</v>
      </c>
      <c r="D18" s="36" t="s">
        <v>46</v>
      </c>
      <c r="E18" s="36" t="s">
        <v>33</v>
      </c>
      <c r="F18" s="44">
        <v>30</v>
      </c>
      <c r="G18" s="38"/>
      <c r="H18" s="38"/>
      <c r="I18" s="38"/>
      <c r="J18" s="38"/>
      <c r="K18" s="38"/>
      <c r="L18" s="38"/>
      <c r="M18" s="38" t="s">
        <v>49</v>
      </c>
      <c r="N18" s="39" t="s">
        <v>49</v>
      </c>
      <c r="O18" s="39"/>
      <c r="P18" s="39"/>
      <c r="Q18" s="38" t="s">
        <v>30</v>
      </c>
      <c r="R18" s="38" t="s">
        <v>30</v>
      </c>
      <c r="S18" s="38" t="s">
        <v>30</v>
      </c>
      <c r="T18" s="38" t="s">
        <v>30</v>
      </c>
      <c r="U18" s="38" t="s">
        <v>30</v>
      </c>
      <c r="V18" s="39"/>
      <c r="W18" s="39"/>
      <c r="X18" s="38"/>
      <c r="Y18" s="38" t="s">
        <v>30</v>
      </c>
      <c r="Z18" s="38" t="s">
        <v>30</v>
      </c>
      <c r="AA18" s="38" t="s">
        <v>30</v>
      </c>
      <c r="AB18" s="38" t="s">
        <v>30</v>
      </c>
      <c r="AC18" s="39" t="s">
        <v>28</v>
      </c>
      <c r="AD18" s="39"/>
      <c r="AE18" s="38" t="s">
        <v>30</v>
      </c>
      <c r="AF18" s="38" t="s">
        <v>30</v>
      </c>
      <c r="AG18" s="39"/>
      <c r="AH18" s="38"/>
      <c r="AI18" s="38" t="s">
        <v>30</v>
      </c>
      <c r="AJ18" s="39"/>
      <c r="AK18" s="39"/>
      <c r="AL18" s="38" t="s">
        <v>30</v>
      </c>
      <c r="AM18" s="38" t="s">
        <v>30</v>
      </c>
      <c r="AN18" s="40" t="s">
        <v>30</v>
      </c>
      <c r="AO18" s="40" t="s">
        <v>30</v>
      </c>
      <c r="AP18" s="38" t="s">
        <v>30</v>
      </c>
      <c r="AQ18" s="1"/>
      <c r="AR18" s="1"/>
      <c r="AS18" s="11"/>
      <c r="AT18" s="11"/>
      <c r="AU18" s="1"/>
      <c r="AV18" s="1"/>
      <c r="AW18" s="1"/>
      <c r="AX18" s="1"/>
      <c r="AY18" s="1"/>
      <c r="AZ18" s="1"/>
      <c r="BA18" s="1"/>
    </row>
    <row r="19" spans="1:53" ht="12.75" customHeight="1">
      <c r="A19" s="45" t="s">
        <v>50</v>
      </c>
      <c r="B19" s="46">
        <v>1362703</v>
      </c>
      <c r="C19" s="47">
        <v>74304</v>
      </c>
      <c r="D19" s="36" t="s">
        <v>46</v>
      </c>
      <c r="E19" s="36" t="s">
        <v>33</v>
      </c>
      <c r="F19" s="44">
        <v>30</v>
      </c>
      <c r="G19" s="38"/>
      <c r="H19" s="38"/>
      <c r="I19" s="38"/>
      <c r="J19" s="38"/>
      <c r="K19" s="38"/>
      <c r="L19" s="38"/>
      <c r="M19" s="38" t="s">
        <v>30</v>
      </c>
      <c r="N19" s="39"/>
      <c r="O19" s="39"/>
      <c r="P19" s="39"/>
      <c r="Q19" s="38" t="s">
        <v>30</v>
      </c>
      <c r="R19" s="38" t="s">
        <v>30</v>
      </c>
      <c r="S19" s="38" t="s">
        <v>30</v>
      </c>
      <c r="T19" s="38" t="s">
        <v>30</v>
      </c>
      <c r="U19" s="38" t="s">
        <v>30</v>
      </c>
      <c r="V19" s="39"/>
      <c r="W19" s="39"/>
      <c r="X19" s="38" t="s">
        <v>30</v>
      </c>
      <c r="Y19" s="38" t="s">
        <v>30</v>
      </c>
      <c r="Z19" s="38" t="s">
        <v>30</v>
      </c>
      <c r="AA19" s="38" t="s">
        <v>30</v>
      </c>
      <c r="AB19" s="38" t="s">
        <v>30</v>
      </c>
      <c r="AC19" s="39"/>
      <c r="AD19" s="39"/>
      <c r="AE19" s="38" t="s">
        <v>30</v>
      </c>
      <c r="AF19" s="38" t="s">
        <v>30</v>
      </c>
      <c r="AG19" s="39"/>
      <c r="AH19" s="38" t="s">
        <v>30</v>
      </c>
      <c r="AI19" s="38" t="s">
        <v>30</v>
      </c>
      <c r="AJ19" s="39"/>
      <c r="AK19" s="39"/>
      <c r="AL19" s="38" t="s">
        <v>30</v>
      </c>
      <c r="AM19" s="38" t="s">
        <v>30</v>
      </c>
      <c r="AN19" s="38" t="s">
        <v>30</v>
      </c>
      <c r="AO19" s="40" t="s">
        <v>30</v>
      </c>
      <c r="AP19" s="38" t="s">
        <v>30</v>
      </c>
      <c r="AQ19" s="1"/>
      <c r="AR19" s="1"/>
      <c r="AS19" s="11"/>
      <c r="AT19" s="11"/>
      <c r="AU19" s="1"/>
      <c r="AV19" s="1"/>
      <c r="AW19" s="1"/>
      <c r="AX19" s="1"/>
      <c r="AY19" s="1"/>
      <c r="AZ19" s="1"/>
      <c r="BA19" s="1"/>
    </row>
    <row r="20" spans="1:53" ht="12.75" customHeight="1">
      <c r="A20" s="34" t="s">
        <v>51</v>
      </c>
      <c r="B20" s="43">
        <v>1851773</v>
      </c>
      <c r="C20" s="36">
        <v>261755</v>
      </c>
      <c r="D20" s="36" t="s">
        <v>46</v>
      </c>
      <c r="E20" s="36" t="s">
        <v>33</v>
      </c>
      <c r="F20" s="44">
        <v>30</v>
      </c>
      <c r="G20" s="38"/>
      <c r="H20" s="38"/>
      <c r="I20" s="38"/>
      <c r="J20" s="38"/>
      <c r="K20" s="38"/>
      <c r="L20" s="38"/>
      <c r="M20" s="38"/>
      <c r="N20" s="39" t="s">
        <v>31</v>
      </c>
      <c r="O20" s="39"/>
      <c r="P20" s="39"/>
      <c r="Q20" s="38" t="s">
        <v>30</v>
      </c>
      <c r="R20" s="38" t="s">
        <v>30</v>
      </c>
      <c r="S20" s="38" t="s">
        <v>30</v>
      </c>
      <c r="T20" s="38" t="s">
        <v>30</v>
      </c>
      <c r="U20" s="38" t="s">
        <v>30</v>
      </c>
      <c r="V20" s="39" t="s">
        <v>28</v>
      </c>
      <c r="W20" s="39" t="s">
        <v>28</v>
      </c>
      <c r="X20" s="38" t="s">
        <v>38</v>
      </c>
      <c r="Y20" s="38" t="s">
        <v>30</v>
      </c>
      <c r="Z20" s="38"/>
      <c r="AA20" s="38" t="s">
        <v>30</v>
      </c>
      <c r="AB20" s="38"/>
      <c r="AC20" s="39"/>
      <c r="AD20" s="39"/>
      <c r="AE20" s="38"/>
      <c r="AF20" s="38" t="s">
        <v>30</v>
      </c>
      <c r="AG20" s="39"/>
      <c r="AH20" s="38" t="s">
        <v>30</v>
      </c>
      <c r="AI20" s="38"/>
      <c r="AJ20" s="39" t="s">
        <v>28</v>
      </c>
      <c r="AK20" s="39" t="s">
        <v>28</v>
      </c>
      <c r="AL20" s="38"/>
      <c r="AM20" s="38" t="s">
        <v>30</v>
      </c>
      <c r="AN20" s="38"/>
      <c r="AO20" s="40" t="s">
        <v>30</v>
      </c>
      <c r="AP20" s="38"/>
      <c r="AQ20" s="1"/>
      <c r="AR20" s="1"/>
      <c r="AS20" s="11"/>
      <c r="AT20" s="11"/>
      <c r="AU20" s="1"/>
      <c r="AV20" s="1"/>
      <c r="AW20" s="1"/>
      <c r="AX20" s="1"/>
      <c r="AY20" s="1"/>
      <c r="AZ20" s="1"/>
      <c r="BA20" s="1"/>
    </row>
    <row r="21" spans="1:53" ht="12.75" customHeight="1">
      <c r="A21" s="34" t="s">
        <v>52</v>
      </c>
      <c r="B21" s="43">
        <v>1430769</v>
      </c>
      <c r="C21" s="44">
        <v>71923</v>
      </c>
      <c r="D21" s="36" t="s">
        <v>46</v>
      </c>
      <c r="E21" s="36" t="s">
        <v>33</v>
      </c>
      <c r="F21" s="44">
        <v>30</v>
      </c>
      <c r="G21" s="36"/>
      <c r="H21" s="36"/>
      <c r="I21" s="36"/>
      <c r="J21" s="36"/>
      <c r="K21" s="36"/>
      <c r="L21" s="36"/>
      <c r="M21" s="38" t="s">
        <v>30</v>
      </c>
      <c r="N21" s="39"/>
      <c r="O21" s="39"/>
      <c r="P21" s="39"/>
      <c r="Q21" s="48"/>
      <c r="R21" s="49" t="s">
        <v>31</v>
      </c>
      <c r="S21" s="48"/>
      <c r="T21" s="38" t="s">
        <v>30</v>
      </c>
      <c r="U21" s="49" t="s">
        <v>31</v>
      </c>
      <c r="V21" s="39"/>
      <c r="W21" s="39"/>
      <c r="X21" s="49" t="s">
        <v>31</v>
      </c>
      <c r="Y21" s="38" t="s">
        <v>30</v>
      </c>
      <c r="Z21" s="48"/>
      <c r="AA21" s="49" t="s">
        <v>42</v>
      </c>
      <c r="AB21" s="38"/>
      <c r="AC21" s="39"/>
      <c r="AD21" s="39" t="s">
        <v>28</v>
      </c>
      <c r="AE21" s="48"/>
      <c r="AF21" s="38" t="s">
        <v>30</v>
      </c>
      <c r="AG21" s="39"/>
      <c r="AH21" s="38"/>
      <c r="AI21" s="38" t="s">
        <v>30</v>
      </c>
      <c r="AJ21" s="39"/>
      <c r="AK21" s="39"/>
      <c r="AL21" s="38" t="s">
        <v>30</v>
      </c>
      <c r="AM21" s="38" t="s">
        <v>30</v>
      </c>
      <c r="AN21" s="38" t="s">
        <v>30</v>
      </c>
      <c r="AO21" s="40" t="s">
        <v>30</v>
      </c>
      <c r="AP21" s="38" t="s">
        <v>30</v>
      </c>
      <c r="AQ21" s="1"/>
      <c r="AR21" s="1"/>
      <c r="AS21" s="11"/>
      <c r="AT21" s="11"/>
      <c r="AU21" s="1"/>
      <c r="AV21" s="1"/>
      <c r="AW21" s="1"/>
      <c r="AX21" s="1"/>
      <c r="AY21" s="1"/>
      <c r="AZ21" s="1"/>
      <c r="BA21" s="1"/>
    </row>
    <row r="22" spans="1:53" ht="12.75" customHeight="1">
      <c r="A22" s="34" t="s">
        <v>53</v>
      </c>
      <c r="B22" s="43">
        <v>1160017</v>
      </c>
      <c r="C22" s="44">
        <v>43579</v>
      </c>
      <c r="D22" s="36" t="s">
        <v>46</v>
      </c>
      <c r="E22" s="36" t="s">
        <v>33</v>
      </c>
      <c r="F22" s="44">
        <v>30</v>
      </c>
      <c r="G22" s="36"/>
      <c r="H22" s="36"/>
      <c r="I22" s="36"/>
      <c r="J22" s="36"/>
      <c r="K22" s="36"/>
      <c r="L22" s="36"/>
      <c r="M22" s="38" t="s">
        <v>30</v>
      </c>
      <c r="N22" s="39"/>
      <c r="O22" s="39"/>
      <c r="P22" s="39"/>
      <c r="Q22" s="38" t="s">
        <v>30</v>
      </c>
      <c r="R22" s="38" t="s">
        <v>30</v>
      </c>
      <c r="S22" s="38" t="s">
        <v>30</v>
      </c>
      <c r="T22" s="38" t="s">
        <v>30</v>
      </c>
      <c r="U22" s="38" t="s">
        <v>30</v>
      </c>
      <c r="V22" s="39"/>
      <c r="W22" s="39"/>
      <c r="X22" s="38" t="s">
        <v>28</v>
      </c>
      <c r="Y22" s="38" t="s">
        <v>30</v>
      </c>
      <c r="Z22" s="38" t="s">
        <v>30</v>
      </c>
      <c r="AA22" s="38" t="s">
        <v>30</v>
      </c>
      <c r="AB22" s="38" t="s">
        <v>30</v>
      </c>
      <c r="AC22" s="39"/>
      <c r="AD22" s="39"/>
      <c r="AE22" s="38"/>
      <c r="AF22" s="38"/>
      <c r="AG22" s="39"/>
      <c r="AH22" s="38" t="s">
        <v>30</v>
      </c>
      <c r="AI22" s="38" t="s">
        <v>30</v>
      </c>
      <c r="AJ22" s="39"/>
      <c r="AK22" s="39"/>
      <c r="AL22" s="38" t="s">
        <v>28</v>
      </c>
      <c r="AM22" s="38" t="s">
        <v>30</v>
      </c>
      <c r="AN22" s="40" t="s">
        <v>30</v>
      </c>
      <c r="AO22" s="40" t="s">
        <v>30</v>
      </c>
      <c r="AP22" s="38" t="s">
        <v>30</v>
      </c>
      <c r="AQ22" s="1"/>
      <c r="AR22" s="1"/>
      <c r="AS22" s="11"/>
      <c r="AT22" s="11"/>
      <c r="AU22" s="1"/>
      <c r="AV22" s="1"/>
      <c r="AW22" s="1"/>
      <c r="AX22" s="1"/>
      <c r="AY22" s="1"/>
      <c r="AZ22" s="1"/>
      <c r="BA22" s="1"/>
    </row>
    <row r="23" spans="1:53" ht="12.75" customHeight="1">
      <c r="A23" s="50" t="s">
        <v>54</v>
      </c>
      <c r="B23" s="5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3"/>
      <c r="AP23" s="12"/>
      <c r="AQ23" s="1"/>
      <c r="AR23" s="1"/>
      <c r="AS23" s="11"/>
      <c r="AT23" s="11"/>
      <c r="AU23" s="1"/>
      <c r="AV23" s="1"/>
      <c r="AW23" s="1"/>
      <c r="AX23" s="1"/>
      <c r="AY23" s="1"/>
      <c r="AZ23" s="1"/>
      <c r="BA23" s="1"/>
    </row>
    <row r="24" spans="1:53" ht="12.75" customHeight="1">
      <c r="A24" s="34" t="s">
        <v>55</v>
      </c>
      <c r="B24" s="21">
        <v>1548488</v>
      </c>
      <c r="C24" s="16">
        <v>481868</v>
      </c>
      <c r="D24" s="17" t="s">
        <v>56</v>
      </c>
      <c r="E24" s="17" t="s">
        <v>33</v>
      </c>
      <c r="F24" s="16">
        <v>30</v>
      </c>
      <c r="G24" s="17"/>
      <c r="H24" s="17"/>
      <c r="I24" s="17"/>
      <c r="J24" s="17"/>
      <c r="K24" s="17"/>
      <c r="L24" s="17"/>
      <c r="M24" s="38"/>
      <c r="N24" s="39"/>
      <c r="O24" s="39"/>
      <c r="P24" s="39"/>
      <c r="Q24" s="39" t="s">
        <v>35</v>
      </c>
      <c r="R24" s="39" t="s">
        <v>35</v>
      </c>
      <c r="S24" s="39" t="s">
        <v>35</v>
      </c>
      <c r="T24" s="39" t="s">
        <v>35</v>
      </c>
      <c r="U24" s="39" t="s">
        <v>35</v>
      </c>
      <c r="V24" s="39" t="s">
        <v>35</v>
      </c>
      <c r="W24" s="39" t="s">
        <v>35</v>
      </c>
      <c r="X24" s="39" t="s">
        <v>35</v>
      </c>
      <c r="Y24" s="39" t="s">
        <v>35</v>
      </c>
      <c r="Z24" s="39" t="s">
        <v>35</v>
      </c>
      <c r="AA24" s="39" t="s">
        <v>35</v>
      </c>
      <c r="AB24" s="39" t="s">
        <v>35</v>
      </c>
      <c r="AC24" s="39" t="s">
        <v>35</v>
      </c>
      <c r="AD24" s="39" t="s">
        <v>35</v>
      </c>
      <c r="AE24" s="39" t="s">
        <v>35</v>
      </c>
      <c r="AF24" s="38"/>
      <c r="AG24" s="39"/>
      <c r="AH24" s="38" t="s">
        <v>57</v>
      </c>
      <c r="AI24" s="38" t="s">
        <v>29</v>
      </c>
      <c r="AJ24" s="39" t="s">
        <v>28</v>
      </c>
      <c r="AK24" s="39"/>
      <c r="AL24" s="38" t="s">
        <v>29</v>
      </c>
      <c r="AM24" s="38" t="s">
        <v>29</v>
      </c>
      <c r="AN24" s="40" t="s">
        <v>29</v>
      </c>
      <c r="AO24" s="40" t="s">
        <v>29</v>
      </c>
      <c r="AP24" s="38" t="s">
        <v>29</v>
      </c>
      <c r="AQ24" s="1"/>
      <c r="AR24" s="1"/>
      <c r="AS24" s="11"/>
      <c r="AT24" s="11"/>
      <c r="AU24" s="1"/>
      <c r="AV24" s="1"/>
      <c r="AW24" s="1"/>
      <c r="AX24" s="1"/>
      <c r="AY24" s="1"/>
      <c r="AZ24" s="1"/>
      <c r="BA24" s="1"/>
    </row>
    <row r="25" spans="1:53" ht="12.75" customHeight="1">
      <c r="A25" s="34" t="s">
        <v>58</v>
      </c>
      <c r="B25" s="21">
        <v>3136250</v>
      </c>
      <c r="C25" s="16">
        <v>249924</v>
      </c>
      <c r="D25" s="17" t="s">
        <v>46</v>
      </c>
      <c r="E25" s="17" t="s">
        <v>26</v>
      </c>
      <c r="F25" s="16">
        <v>36</v>
      </c>
      <c r="G25" s="37"/>
      <c r="H25" s="38"/>
      <c r="I25" s="38">
        <v>49</v>
      </c>
      <c r="J25" s="38"/>
      <c r="K25" s="38">
        <v>33</v>
      </c>
      <c r="L25" s="38"/>
      <c r="M25" s="38" t="s">
        <v>29</v>
      </c>
      <c r="N25" s="39"/>
      <c r="O25" s="39"/>
      <c r="P25" s="39"/>
      <c r="Q25" s="38" t="s">
        <v>29</v>
      </c>
      <c r="R25" s="38" t="s">
        <v>29</v>
      </c>
      <c r="S25" s="38" t="s">
        <v>29</v>
      </c>
      <c r="T25" s="38" t="s">
        <v>29</v>
      </c>
      <c r="U25" s="38" t="s">
        <v>29</v>
      </c>
      <c r="V25" s="39" t="s">
        <v>28</v>
      </c>
      <c r="W25" s="39"/>
      <c r="X25" s="38" t="s">
        <v>29</v>
      </c>
      <c r="Y25" s="38" t="s">
        <v>29</v>
      </c>
      <c r="Z25" s="38" t="s">
        <v>29</v>
      </c>
      <c r="AA25" s="38" t="s">
        <v>29</v>
      </c>
      <c r="AB25" s="38" t="s">
        <v>29</v>
      </c>
      <c r="AC25" s="39" t="s">
        <v>28</v>
      </c>
      <c r="AD25" s="39"/>
      <c r="AE25" s="38" t="s">
        <v>29</v>
      </c>
      <c r="AF25" s="38" t="s">
        <v>29</v>
      </c>
      <c r="AG25" s="39" t="s">
        <v>28</v>
      </c>
      <c r="AH25" s="38" t="s">
        <v>29</v>
      </c>
      <c r="AI25" s="38" t="s">
        <v>29</v>
      </c>
      <c r="AJ25" s="39"/>
      <c r="AK25" s="39"/>
      <c r="AL25" s="38" t="s">
        <v>29</v>
      </c>
      <c r="AM25" s="38" t="s">
        <v>29</v>
      </c>
      <c r="AN25" s="40" t="s">
        <v>29</v>
      </c>
      <c r="AO25" s="40" t="s">
        <v>29</v>
      </c>
      <c r="AP25" s="38" t="s">
        <v>29</v>
      </c>
      <c r="AQ25" s="1"/>
      <c r="AR25" s="1"/>
      <c r="AS25" s="11"/>
      <c r="AT25" s="11"/>
      <c r="AU25" s="1"/>
      <c r="AV25" s="1"/>
      <c r="AW25" s="1"/>
      <c r="AX25" s="1"/>
      <c r="AY25" s="1"/>
      <c r="AZ25" s="1"/>
      <c r="BA25" s="1"/>
    </row>
    <row r="26" spans="1:53" ht="12.75" customHeight="1">
      <c r="A26" s="34" t="s">
        <v>59</v>
      </c>
      <c r="B26" s="21">
        <v>1158020</v>
      </c>
      <c r="C26" s="16">
        <v>7298</v>
      </c>
      <c r="D26" s="17" t="s">
        <v>46</v>
      </c>
      <c r="E26" s="17" t="s">
        <v>33</v>
      </c>
      <c r="F26" s="16">
        <v>30</v>
      </c>
      <c r="G26" s="17"/>
      <c r="H26" s="17"/>
      <c r="I26" s="17"/>
      <c r="J26" s="17"/>
      <c r="K26" s="17"/>
      <c r="L26" s="17"/>
      <c r="M26" s="38" t="s">
        <v>29</v>
      </c>
      <c r="N26" s="39"/>
      <c r="O26" s="39"/>
      <c r="P26" s="39"/>
      <c r="Q26" s="38" t="s">
        <v>29</v>
      </c>
      <c r="R26" s="38" t="s">
        <v>29</v>
      </c>
      <c r="S26" s="38" t="s">
        <v>29</v>
      </c>
      <c r="T26" s="38" t="s">
        <v>29</v>
      </c>
      <c r="U26" s="38" t="s">
        <v>29</v>
      </c>
      <c r="V26" s="39"/>
      <c r="W26" s="39"/>
      <c r="X26" s="38" t="s">
        <v>29</v>
      </c>
      <c r="Y26" s="38" t="s">
        <v>29</v>
      </c>
      <c r="Z26" s="38" t="s">
        <v>29</v>
      </c>
      <c r="AA26" s="38" t="s">
        <v>29</v>
      </c>
      <c r="AB26" s="38" t="s">
        <v>29</v>
      </c>
      <c r="AC26" s="39"/>
      <c r="AD26" s="39"/>
      <c r="AE26" s="38" t="s">
        <v>29</v>
      </c>
      <c r="AF26" s="38" t="s">
        <v>29</v>
      </c>
      <c r="AG26" s="39"/>
      <c r="AH26" s="38" t="s">
        <v>29</v>
      </c>
      <c r="AI26" s="38" t="s">
        <v>29</v>
      </c>
      <c r="AJ26" s="39"/>
      <c r="AK26" s="39"/>
      <c r="AL26" s="38" t="s">
        <v>29</v>
      </c>
      <c r="AM26" s="38" t="s">
        <v>29</v>
      </c>
      <c r="AN26" s="38" t="s">
        <v>29</v>
      </c>
      <c r="AO26" s="40" t="s">
        <v>29</v>
      </c>
      <c r="AP26" s="38" t="s">
        <v>29</v>
      </c>
      <c r="AQ26" s="1"/>
      <c r="AR26" s="1"/>
      <c r="AS26" s="11"/>
      <c r="AT26" s="11"/>
      <c r="AU26" s="1"/>
      <c r="AV26" s="1"/>
      <c r="AW26" s="1"/>
      <c r="AX26" s="1"/>
      <c r="AY26" s="1"/>
      <c r="AZ26" s="1"/>
      <c r="BA26" s="1"/>
    </row>
    <row r="27" spans="1:53" ht="12.75" customHeight="1">
      <c r="A27" s="34" t="s">
        <v>60</v>
      </c>
      <c r="B27" s="52">
        <v>3136805</v>
      </c>
      <c r="C27" s="9">
        <v>1421556</v>
      </c>
      <c r="D27" s="38" t="s">
        <v>46</v>
      </c>
      <c r="E27" s="38" t="s">
        <v>26</v>
      </c>
      <c r="F27" s="9">
        <v>36</v>
      </c>
      <c r="G27" s="17">
        <v>26</v>
      </c>
      <c r="H27" s="17"/>
      <c r="I27" s="17">
        <v>48</v>
      </c>
      <c r="J27" s="17"/>
      <c r="K27" s="17">
        <v>33</v>
      </c>
      <c r="L27" s="17"/>
      <c r="M27" s="38" t="s">
        <v>29</v>
      </c>
      <c r="N27" s="39" t="s">
        <v>28</v>
      </c>
      <c r="O27" s="39"/>
      <c r="P27" s="39"/>
      <c r="Q27" s="38"/>
      <c r="R27" s="38" t="s">
        <v>29</v>
      </c>
      <c r="S27" s="38" t="s">
        <v>29</v>
      </c>
      <c r="T27" s="38" t="s">
        <v>29</v>
      </c>
      <c r="U27" s="38" t="s">
        <v>29</v>
      </c>
      <c r="V27" s="39" t="s">
        <v>28</v>
      </c>
      <c r="W27" s="39"/>
      <c r="X27" s="38"/>
      <c r="Y27" s="38" t="s">
        <v>29</v>
      </c>
      <c r="Z27" s="38" t="s">
        <v>29</v>
      </c>
      <c r="AA27" s="38" t="s">
        <v>29</v>
      </c>
      <c r="AB27" s="38" t="s">
        <v>29</v>
      </c>
      <c r="AC27" s="39" t="s">
        <v>28</v>
      </c>
      <c r="AD27" s="39"/>
      <c r="AE27" s="38"/>
      <c r="AF27" s="38" t="s">
        <v>29</v>
      </c>
      <c r="AG27" s="39"/>
      <c r="AH27" s="38" t="s">
        <v>29</v>
      </c>
      <c r="AI27" s="18" t="s">
        <v>29</v>
      </c>
      <c r="AJ27" s="39"/>
      <c r="AK27" s="19" t="s">
        <v>28</v>
      </c>
      <c r="AL27" s="38"/>
      <c r="AM27" s="38" t="s">
        <v>29</v>
      </c>
      <c r="AN27" s="40" t="s">
        <v>29</v>
      </c>
      <c r="AO27" s="40" t="s">
        <v>29</v>
      </c>
      <c r="AP27" s="38" t="s">
        <v>29</v>
      </c>
      <c r="AQ27" s="1"/>
      <c r="AR27" s="1"/>
      <c r="AS27" s="11"/>
      <c r="AT27" s="11"/>
      <c r="AU27" s="1"/>
      <c r="AV27" s="1"/>
      <c r="AW27" s="1"/>
      <c r="AX27" s="1"/>
      <c r="AY27" s="1"/>
      <c r="AZ27" s="1"/>
      <c r="BA27" s="1"/>
    </row>
    <row r="28" spans="1:53" ht="12.75" customHeight="1">
      <c r="A28" s="34" t="s">
        <v>61</v>
      </c>
      <c r="B28" s="15">
        <v>3139042</v>
      </c>
      <c r="C28" s="16"/>
      <c r="D28" s="17" t="s">
        <v>46</v>
      </c>
      <c r="E28" s="17" t="s">
        <v>26</v>
      </c>
      <c r="F28" s="16">
        <v>36</v>
      </c>
      <c r="G28" s="38"/>
      <c r="H28" s="38"/>
      <c r="I28" s="38"/>
      <c r="J28" s="38"/>
      <c r="K28" s="38"/>
      <c r="L28" s="38"/>
      <c r="M28" s="38" t="s">
        <v>29</v>
      </c>
      <c r="N28" s="39"/>
      <c r="O28" s="39"/>
      <c r="P28" s="39" t="s">
        <v>28</v>
      </c>
      <c r="Q28" s="38"/>
      <c r="R28" s="38"/>
      <c r="S28" s="38"/>
      <c r="T28" s="38"/>
      <c r="U28" s="38"/>
      <c r="V28" s="39"/>
      <c r="W28" s="39"/>
      <c r="X28" s="38"/>
      <c r="Y28" s="38"/>
      <c r="Z28" s="38"/>
      <c r="AA28" s="38"/>
      <c r="AB28" s="38"/>
      <c r="AC28" s="39"/>
      <c r="AD28" s="39"/>
      <c r="AE28" s="38"/>
      <c r="AF28" s="38"/>
      <c r="AG28" s="39"/>
      <c r="AH28" s="38"/>
      <c r="AI28" s="38"/>
      <c r="AJ28" s="39"/>
      <c r="AK28" s="39"/>
      <c r="AL28" s="39" t="s">
        <v>35</v>
      </c>
      <c r="AM28" s="39" t="s">
        <v>35</v>
      </c>
      <c r="AN28" s="53" t="s">
        <v>35</v>
      </c>
      <c r="AO28" s="53" t="s">
        <v>35</v>
      </c>
      <c r="AP28" s="39" t="s">
        <v>35</v>
      </c>
      <c r="AQ28" s="1"/>
      <c r="AR28" s="1"/>
      <c r="AS28" s="11"/>
      <c r="AT28" s="11"/>
      <c r="AU28" s="1"/>
      <c r="AV28" s="1"/>
      <c r="AW28" s="54"/>
      <c r="AX28" s="54"/>
      <c r="AY28" s="54"/>
      <c r="AZ28" s="54"/>
      <c r="BA28" s="54"/>
    </row>
    <row r="29" spans="1:53" ht="12.75" customHeight="1">
      <c r="A29" s="34" t="s">
        <v>62</v>
      </c>
      <c r="B29" s="15">
        <v>1823393</v>
      </c>
      <c r="C29" s="16">
        <v>103931</v>
      </c>
      <c r="D29" s="36" t="s">
        <v>46</v>
      </c>
      <c r="E29" s="36" t="s">
        <v>33</v>
      </c>
      <c r="F29" s="44">
        <v>30</v>
      </c>
      <c r="G29" s="17"/>
      <c r="H29" s="17"/>
      <c r="I29" s="17"/>
      <c r="J29" s="17"/>
      <c r="K29" s="17"/>
      <c r="L29" s="17"/>
      <c r="M29" s="38" t="s">
        <v>29</v>
      </c>
      <c r="N29" s="39" t="s">
        <v>28</v>
      </c>
      <c r="O29" s="39"/>
      <c r="P29" s="39"/>
      <c r="Q29" s="38" t="s">
        <v>57</v>
      </c>
      <c r="R29" s="38" t="s">
        <v>29</v>
      </c>
      <c r="S29" s="38" t="s">
        <v>29</v>
      </c>
      <c r="T29" s="38" t="s">
        <v>29</v>
      </c>
      <c r="U29" s="38" t="s">
        <v>29</v>
      </c>
      <c r="V29" s="39"/>
      <c r="W29" s="39"/>
      <c r="X29" s="38" t="s">
        <v>29</v>
      </c>
      <c r="Y29" s="38" t="s">
        <v>29</v>
      </c>
      <c r="Z29" s="38" t="s">
        <v>29</v>
      </c>
      <c r="AA29" s="38" t="s">
        <v>29</v>
      </c>
      <c r="AB29" s="38" t="s">
        <v>29</v>
      </c>
      <c r="AC29" s="39"/>
      <c r="AD29" s="39"/>
      <c r="AE29" s="38" t="s">
        <v>29</v>
      </c>
      <c r="AF29" s="38" t="s">
        <v>29</v>
      </c>
      <c r="AG29" s="39"/>
      <c r="AH29" s="38"/>
      <c r="AI29" s="38"/>
      <c r="AJ29" s="39"/>
      <c r="AK29" s="39"/>
      <c r="AL29" s="38" t="s">
        <v>29</v>
      </c>
      <c r="AM29" s="38" t="s">
        <v>29</v>
      </c>
      <c r="AN29" s="40" t="s">
        <v>29</v>
      </c>
      <c r="AO29" s="40" t="s">
        <v>29</v>
      </c>
      <c r="AP29" s="38" t="s">
        <v>29</v>
      </c>
      <c r="AQ29" s="1"/>
      <c r="AR29" s="1"/>
      <c r="AS29" s="11"/>
      <c r="AT29" s="11"/>
      <c r="AU29" s="1"/>
      <c r="AV29" s="1"/>
      <c r="AW29" s="1"/>
      <c r="AX29" s="1"/>
      <c r="AY29" s="1"/>
      <c r="AZ29" s="1"/>
      <c r="BA29" s="1"/>
    </row>
    <row r="30" spans="1:53" s="117" customFormat="1" ht="12.75" customHeight="1">
      <c r="A30" s="23" t="s">
        <v>115</v>
      </c>
      <c r="B30" s="15">
        <v>3121411</v>
      </c>
      <c r="C30" s="16">
        <v>639303</v>
      </c>
      <c r="D30" s="36" t="s">
        <v>46</v>
      </c>
      <c r="E30" s="36" t="s">
        <v>26</v>
      </c>
      <c r="F30" s="44">
        <v>36</v>
      </c>
      <c r="G30" s="17"/>
      <c r="H30" s="17"/>
      <c r="I30" s="17"/>
      <c r="J30" s="17"/>
      <c r="K30" s="17"/>
      <c r="L30" s="17"/>
      <c r="M30" s="38" t="s">
        <v>29</v>
      </c>
      <c r="N30" s="39"/>
      <c r="O30" s="39" t="s">
        <v>28</v>
      </c>
      <c r="P30" s="39"/>
      <c r="Q30" s="38" t="s">
        <v>29</v>
      </c>
      <c r="R30" s="38" t="s">
        <v>29</v>
      </c>
      <c r="S30" s="38" t="s">
        <v>29</v>
      </c>
      <c r="T30" s="38" t="s">
        <v>29</v>
      </c>
      <c r="U30" s="38" t="s">
        <v>29</v>
      </c>
      <c r="V30" s="39"/>
      <c r="W30" s="39"/>
      <c r="X30" s="38" t="s">
        <v>29</v>
      </c>
      <c r="Y30" s="38" t="s">
        <v>29</v>
      </c>
      <c r="Z30" s="38" t="s">
        <v>29</v>
      </c>
      <c r="AA30" s="67" t="s">
        <v>35</v>
      </c>
      <c r="AB30" s="67" t="s">
        <v>35</v>
      </c>
      <c r="AC30" s="67" t="s">
        <v>35</v>
      </c>
      <c r="AD30" s="67" t="s">
        <v>35</v>
      </c>
      <c r="AE30" s="67" t="s">
        <v>35</v>
      </c>
      <c r="AF30" s="67" t="s">
        <v>35</v>
      </c>
      <c r="AG30" s="67" t="s">
        <v>35</v>
      </c>
      <c r="AH30" s="67" t="s">
        <v>35</v>
      </c>
      <c r="AI30" s="67" t="s">
        <v>35</v>
      </c>
      <c r="AJ30" s="67" t="s">
        <v>35</v>
      </c>
      <c r="AK30" s="67" t="s">
        <v>35</v>
      </c>
      <c r="AL30" s="67" t="s">
        <v>35</v>
      </c>
      <c r="AM30" s="67" t="s">
        <v>35</v>
      </c>
      <c r="AN30" s="67" t="s">
        <v>35</v>
      </c>
      <c r="AO30" s="67" t="s">
        <v>35</v>
      </c>
      <c r="AP30" s="67" t="s">
        <v>35</v>
      </c>
      <c r="AQ30" s="1"/>
      <c r="AR30" s="1"/>
      <c r="AS30" s="11"/>
      <c r="AT30" s="11"/>
      <c r="AU30" s="1"/>
      <c r="AV30" s="1"/>
      <c r="AW30" s="1"/>
      <c r="AX30" s="1"/>
      <c r="AY30" s="1"/>
      <c r="AZ30" s="1"/>
      <c r="BA30" s="1"/>
    </row>
    <row r="31" spans="1:53" ht="12.75" customHeight="1">
      <c r="A31" s="34" t="s">
        <v>63</v>
      </c>
      <c r="B31" s="43">
        <v>1552951</v>
      </c>
      <c r="C31" s="44">
        <v>145987</v>
      </c>
      <c r="D31" s="17" t="s">
        <v>64</v>
      </c>
      <c r="E31" s="17" t="s">
        <v>33</v>
      </c>
      <c r="F31" s="16">
        <v>30</v>
      </c>
      <c r="G31" s="17">
        <v>25</v>
      </c>
      <c r="H31" s="17"/>
      <c r="I31" s="17">
        <v>48</v>
      </c>
      <c r="J31" s="17">
        <v>55</v>
      </c>
      <c r="K31" s="17">
        <v>34</v>
      </c>
      <c r="L31" s="17"/>
      <c r="M31" s="38" t="s">
        <v>28</v>
      </c>
      <c r="N31" s="39"/>
      <c r="O31" s="39" t="s">
        <v>28</v>
      </c>
      <c r="P31" s="39" t="s">
        <v>28</v>
      </c>
      <c r="Q31" s="38" t="s">
        <v>29</v>
      </c>
      <c r="R31" s="38" t="s">
        <v>28</v>
      </c>
      <c r="S31" s="38" t="s">
        <v>29</v>
      </c>
      <c r="T31" s="38" t="s">
        <v>29</v>
      </c>
      <c r="U31" s="49" t="s">
        <v>28</v>
      </c>
      <c r="V31" s="39"/>
      <c r="W31" s="39" t="s">
        <v>28</v>
      </c>
      <c r="X31" s="38" t="s">
        <v>28</v>
      </c>
      <c r="Y31" s="38"/>
      <c r="Z31" s="38"/>
      <c r="AA31" s="49" t="s">
        <v>28</v>
      </c>
      <c r="AB31" s="38"/>
      <c r="AC31" s="39"/>
      <c r="AD31" s="39"/>
      <c r="AE31" s="38" t="s">
        <v>28</v>
      </c>
      <c r="AF31" s="38" t="s">
        <v>31</v>
      </c>
      <c r="AG31" s="39" t="s">
        <v>28</v>
      </c>
      <c r="AH31" s="38" t="s">
        <v>28</v>
      </c>
      <c r="AI31" s="38" t="s">
        <v>31</v>
      </c>
      <c r="AJ31" s="39" t="s">
        <v>28</v>
      </c>
      <c r="AK31" s="39"/>
      <c r="AL31" s="38"/>
      <c r="AM31" s="38" t="s">
        <v>29</v>
      </c>
      <c r="AN31" s="40" t="s">
        <v>28</v>
      </c>
      <c r="AO31" s="40" t="s">
        <v>29</v>
      </c>
      <c r="AP31" s="38" t="s">
        <v>65</v>
      </c>
      <c r="AQ31" s="1"/>
      <c r="AR31" s="1"/>
      <c r="AS31" s="11"/>
      <c r="AT31" s="11"/>
      <c r="AU31" s="1"/>
      <c r="AV31" s="1"/>
      <c r="AW31" s="1"/>
      <c r="AX31" s="1"/>
      <c r="AY31" s="1"/>
      <c r="AZ31" s="1"/>
      <c r="BA31" s="1"/>
    </row>
    <row r="32" spans="1:53" ht="12.75" customHeight="1">
      <c r="A32" s="55" t="s">
        <v>66</v>
      </c>
      <c r="B32" s="51"/>
      <c r="C32" s="12"/>
      <c r="D32" s="12"/>
      <c r="E32" s="56"/>
      <c r="F32" s="57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3"/>
      <c r="AO32" s="13"/>
      <c r="AP32" s="12"/>
      <c r="AQ32" s="1"/>
      <c r="AR32" s="1"/>
      <c r="AS32" s="11"/>
      <c r="AT32" s="11"/>
      <c r="AU32" s="1"/>
      <c r="AV32" s="1"/>
      <c r="AW32" s="1"/>
      <c r="AX32" s="1"/>
      <c r="AY32" s="1"/>
      <c r="AZ32" s="1"/>
      <c r="BA32" s="1"/>
    </row>
    <row r="33" spans="1:53" ht="12.75" customHeight="1">
      <c r="A33" s="34" t="s">
        <v>67</v>
      </c>
      <c r="B33" s="21">
        <v>1160655</v>
      </c>
      <c r="C33" s="16">
        <v>53009</v>
      </c>
      <c r="D33" s="17" t="s">
        <v>56</v>
      </c>
      <c r="E33" s="17" t="s">
        <v>33</v>
      </c>
      <c r="F33" s="16">
        <v>40</v>
      </c>
      <c r="G33" s="17">
        <v>26</v>
      </c>
      <c r="H33" s="17"/>
      <c r="I33" s="17">
        <v>51</v>
      </c>
      <c r="J33" s="17"/>
      <c r="K33" s="17"/>
      <c r="L33" s="17"/>
      <c r="M33" s="38" t="s">
        <v>28</v>
      </c>
      <c r="N33" s="39"/>
      <c r="O33" s="39" t="s">
        <v>28</v>
      </c>
      <c r="P33" s="39" t="s">
        <v>28</v>
      </c>
      <c r="Q33" s="38"/>
      <c r="R33" s="38" t="s">
        <v>28</v>
      </c>
      <c r="S33" s="38"/>
      <c r="T33" s="38"/>
      <c r="U33" s="38"/>
      <c r="V33" s="39" t="s">
        <v>28</v>
      </c>
      <c r="W33" s="39" t="s">
        <v>28</v>
      </c>
      <c r="X33" s="38"/>
      <c r="Y33" s="38"/>
      <c r="Z33" s="38" t="s">
        <v>28</v>
      </c>
      <c r="AA33" s="38"/>
      <c r="AB33" s="38" t="s">
        <v>28</v>
      </c>
      <c r="AC33" s="39"/>
      <c r="AD33" s="39" t="s">
        <v>28</v>
      </c>
      <c r="AE33" s="38" t="s">
        <v>28</v>
      </c>
      <c r="AF33" s="38"/>
      <c r="AG33" s="39" t="s">
        <v>28</v>
      </c>
      <c r="AH33" s="38" t="s">
        <v>28</v>
      </c>
      <c r="AI33" s="38"/>
      <c r="AJ33" s="39"/>
      <c r="AK33" s="39" t="s">
        <v>28</v>
      </c>
      <c r="AL33" s="38"/>
      <c r="AM33" s="38"/>
      <c r="AN33" s="40" t="s">
        <v>28</v>
      </c>
      <c r="AO33" s="40"/>
      <c r="AP33" s="38"/>
      <c r="AQ33" s="1"/>
      <c r="AR33" s="1"/>
      <c r="AS33" s="11"/>
      <c r="AT33" s="11"/>
      <c r="AU33" s="1"/>
      <c r="AV33" s="1"/>
      <c r="AW33" s="1"/>
      <c r="AX33" s="1"/>
      <c r="AY33" s="1"/>
      <c r="AZ33" s="1"/>
      <c r="BA33" s="1"/>
    </row>
    <row r="34" spans="1:53" ht="12.75" customHeight="1">
      <c r="A34" s="55" t="s">
        <v>68</v>
      </c>
      <c r="B34" s="51"/>
      <c r="C34" s="12"/>
      <c r="D34" s="12"/>
      <c r="E34" s="56"/>
      <c r="F34" s="57"/>
      <c r="G34" s="12"/>
      <c r="H34" s="12"/>
      <c r="I34" s="12"/>
      <c r="J34" s="12"/>
      <c r="K34" s="12"/>
      <c r="L34" s="12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9"/>
      <c r="AM34" s="59"/>
      <c r="AN34" s="59"/>
      <c r="AO34" s="59"/>
      <c r="AP34" s="60"/>
      <c r="AQ34" s="1"/>
      <c r="AR34" s="1"/>
      <c r="AS34" s="11"/>
      <c r="AT34" s="11"/>
      <c r="AU34" s="1"/>
      <c r="AV34" s="1"/>
      <c r="AW34" s="1"/>
      <c r="AX34" s="1"/>
      <c r="AY34" s="1"/>
      <c r="AZ34" s="1"/>
      <c r="BA34" s="1"/>
    </row>
    <row r="35" spans="1:53" ht="12.75" customHeight="1">
      <c r="A35" s="34" t="s">
        <v>69</v>
      </c>
      <c r="B35" s="52">
        <v>1160523</v>
      </c>
      <c r="C35" s="9">
        <v>46027</v>
      </c>
      <c r="D35" s="38" t="s">
        <v>46</v>
      </c>
      <c r="E35" s="38" t="s">
        <v>33</v>
      </c>
      <c r="F35" s="9">
        <v>30</v>
      </c>
      <c r="G35" s="38"/>
      <c r="H35" s="38"/>
      <c r="I35" s="38"/>
      <c r="J35" s="38"/>
      <c r="K35" s="38"/>
      <c r="L35" s="38"/>
      <c r="M35" s="38"/>
      <c r="N35" s="39"/>
      <c r="O35" s="39"/>
      <c r="P35" s="39"/>
      <c r="Q35" s="38" t="s">
        <v>28</v>
      </c>
      <c r="R35" s="49" t="s">
        <v>29</v>
      </c>
      <c r="S35" s="38" t="s">
        <v>28</v>
      </c>
      <c r="T35" s="49" t="s">
        <v>29</v>
      </c>
      <c r="U35" s="38"/>
      <c r="V35" s="39"/>
      <c r="W35" s="39"/>
      <c r="X35" s="38"/>
      <c r="Y35" s="49" t="s">
        <v>29</v>
      </c>
      <c r="Z35" s="38" t="s">
        <v>28</v>
      </c>
      <c r="AA35" s="38"/>
      <c r="AB35" s="49" t="s">
        <v>29</v>
      </c>
      <c r="AC35" s="39"/>
      <c r="AD35" s="39"/>
      <c r="AE35" s="38" t="s">
        <v>28</v>
      </c>
      <c r="AF35" s="38"/>
      <c r="AG35" s="39"/>
      <c r="AH35" s="38"/>
      <c r="AI35" s="38" t="s">
        <v>28</v>
      </c>
      <c r="AJ35" s="39"/>
      <c r="AK35" s="39"/>
      <c r="AL35" s="38" t="s">
        <v>28</v>
      </c>
      <c r="AM35" s="38"/>
      <c r="AN35" s="40" t="s">
        <v>28</v>
      </c>
      <c r="AO35" s="40"/>
      <c r="AP35" s="38" t="s">
        <v>28</v>
      </c>
      <c r="AQ35" s="1"/>
      <c r="AR35" s="1"/>
      <c r="AS35" s="11"/>
      <c r="AT35" s="11"/>
      <c r="AU35" s="1"/>
      <c r="AV35" s="1"/>
      <c r="AW35" s="1"/>
      <c r="AX35" s="1"/>
      <c r="AY35" s="1"/>
      <c r="AZ35" s="1"/>
      <c r="BA35" s="1"/>
    </row>
    <row r="36" spans="1:53" ht="12.75" customHeight="1">
      <c r="A36" s="34" t="s">
        <v>70</v>
      </c>
      <c r="B36" s="43">
        <v>1421225</v>
      </c>
      <c r="C36" s="44">
        <v>65764</v>
      </c>
      <c r="D36" s="36" t="s">
        <v>46</v>
      </c>
      <c r="E36" s="36" t="s">
        <v>33</v>
      </c>
      <c r="F36" s="44">
        <v>30</v>
      </c>
      <c r="G36" s="36"/>
      <c r="H36" s="36"/>
      <c r="I36" s="36"/>
      <c r="J36" s="36"/>
      <c r="K36" s="36"/>
      <c r="L36" s="36"/>
      <c r="M36" s="38" t="s">
        <v>49</v>
      </c>
      <c r="N36" s="39" t="s">
        <v>49</v>
      </c>
      <c r="O36" s="39" t="s">
        <v>49</v>
      </c>
      <c r="P36" s="39" t="s">
        <v>49</v>
      </c>
      <c r="Q36" s="39" t="s">
        <v>49</v>
      </c>
      <c r="R36" s="39" t="s">
        <v>49</v>
      </c>
      <c r="S36" s="39" t="s">
        <v>49</v>
      </c>
      <c r="T36" s="39" t="s">
        <v>49</v>
      </c>
      <c r="U36" s="39" t="s">
        <v>49</v>
      </c>
      <c r="V36" s="39" t="s">
        <v>49</v>
      </c>
      <c r="W36" s="39" t="s">
        <v>49</v>
      </c>
      <c r="X36" s="39" t="s">
        <v>49</v>
      </c>
      <c r="Y36" s="39" t="s">
        <v>49</v>
      </c>
      <c r="Z36" s="39" t="s">
        <v>49</v>
      </c>
      <c r="AA36" s="39" t="s">
        <v>49</v>
      </c>
      <c r="AB36" s="39" t="s">
        <v>49</v>
      </c>
      <c r="AC36" s="39" t="s">
        <v>49</v>
      </c>
      <c r="AD36" s="39"/>
      <c r="AE36" s="38"/>
      <c r="AF36" s="38" t="s">
        <v>28</v>
      </c>
      <c r="AG36" s="39"/>
      <c r="AH36" s="38" t="s">
        <v>28</v>
      </c>
      <c r="AI36" s="38"/>
      <c r="AJ36" s="39"/>
      <c r="AK36" s="39"/>
      <c r="AL36" s="38"/>
      <c r="AM36" s="38" t="s">
        <v>28</v>
      </c>
      <c r="AN36" s="38"/>
      <c r="AO36" s="40" t="s">
        <v>28</v>
      </c>
      <c r="AP36" s="38"/>
      <c r="AQ36" s="1"/>
      <c r="AR36" s="1"/>
      <c r="AS36" s="11"/>
      <c r="AT36" s="11"/>
      <c r="AU36" s="1"/>
      <c r="AV36" s="1"/>
      <c r="AW36" s="1"/>
      <c r="AX36" s="1"/>
      <c r="AY36" s="1"/>
      <c r="AZ36" s="1"/>
      <c r="BA36" s="1"/>
    </row>
    <row r="37" spans="1:53" ht="12.75" customHeight="1">
      <c r="A37" s="30" t="s">
        <v>71</v>
      </c>
      <c r="B37" s="31"/>
      <c r="C37" s="32"/>
      <c r="D37" s="32"/>
      <c r="E37" s="61"/>
      <c r="F37" s="62"/>
      <c r="G37" s="32"/>
      <c r="H37" s="32"/>
      <c r="I37" s="32"/>
      <c r="J37" s="32"/>
      <c r="K37" s="32"/>
      <c r="L37" s="32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4"/>
      <c r="AM37" s="64"/>
      <c r="AN37" s="64"/>
      <c r="AO37" s="59"/>
      <c r="AP37" s="60"/>
      <c r="AQ37" s="1"/>
      <c r="AR37" s="1"/>
      <c r="AS37" s="11"/>
      <c r="AT37" s="11"/>
      <c r="AU37" s="1"/>
      <c r="AV37" s="1"/>
      <c r="AW37" s="1"/>
      <c r="AX37" s="1"/>
      <c r="AY37" s="1"/>
      <c r="AZ37" s="1"/>
      <c r="BA37" s="1"/>
    </row>
    <row r="38" spans="1:53" ht="12.75" customHeight="1">
      <c r="A38" s="34" t="s">
        <v>72</v>
      </c>
      <c r="B38" s="43">
        <v>1421216</v>
      </c>
      <c r="C38" s="44">
        <v>54758</v>
      </c>
      <c r="D38" s="36" t="s">
        <v>46</v>
      </c>
      <c r="E38" s="36" t="s">
        <v>33</v>
      </c>
      <c r="F38" s="44">
        <v>30</v>
      </c>
      <c r="G38" s="36"/>
      <c r="H38" s="36"/>
      <c r="I38" s="36"/>
      <c r="J38" s="36"/>
      <c r="K38" s="36"/>
      <c r="L38" s="36"/>
      <c r="M38" s="38"/>
      <c r="N38" s="39"/>
      <c r="O38" s="39" t="s">
        <v>28</v>
      </c>
      <c r="P38" s="39"/>
      <c r="Q38" s="38"/>
      <c r="R38" s="38" t="s">
        <v>28</v>
      </c>
      <c r="S38" s="38"/>
      <c r="T38" s="38"/>
      <c r="U38" s="38" t="s">
        <v>28</v>
      </c>
      <c r="V38" s="39"/>
      <c r="W38" s="39"/>
      <c r="X38" s="38" t="s">
        <v>28</v>
      </c>
      <c r="Y38" s="38" t="s">
        <v>28</v>
      </c>
      <c r="Z38" s="38"/>
      <c r="AA38" s="38" t="s">
        <v>28</v>
      </c>
      <c r="AB38" s="38"/>
      <c r="AC38" s="39"/>
      <c r="AD38" s="39" t="s">
        <v>28</v>
      </c>
      <c r="AE38" s="38"/>
      <c r="AF38" s="38"/>
      <c r="AG38" s="39"/>
      <c r="AH38" s="38"/>
      <c r="AI38" s="38"/>
      <c r="AJ38" s="39" t="s">
        <v>28</v>
      </c>
      <c r="AK38" s="39"/>
      <c r="AL38" s="38"/>
      <c r="AM38" s="38" t="s">
        <v>28</v>
      </c>
      <c r="AN38" s="40"/>
      <c r="AO38" s="40"/>
      <c r="AP38" s="38" t="s">
        <v>28</v>
      </c>
      <c r="AQ38" s="1"/>
      <c r="AR38" s="1"/>
      <c r="AS38" s="11"/>
      <c r="AT38" s="11"/>
      <c r="AU38" s="1"/>
      <c r="AV38" s="1"/>
      <c r="AW38" s="1"/>
      <c r="AX38" s="1"/>
      <c r="AY38" s="1"/>
      <c r="AZ38" s="1"/>
      <c r="BA38" s="1"/>
    </row>
    <row r="39" spans="1:53" ht="12.75" customHeight="1">
      <c r="A39" s="34" t="s">
        <v>73</v>
      </c>
      <c r="B39" s="21">
        <v>3076061</v>
      </c>
      <c r="C39" s="17">
        <v>319086</v>
      </c>
      <c r="D39" s="17" t="s">
        <v>46</v>
      </c>
      <c r="E39" s="17" t="s">
        <v>26</v>
      </c>
      <c r="F39" s="16">
        <v>36</v>
      </c>
      <c r="G39" s="65"/>
      <c r="H39" s="65"/>
      <c r="I39" s="65"/>
      <c r="J39" s="65"/>
      <c r="K39" s="65"/>
      <c r="L39" s="65"/>
      <c r="M39" s="65"/>
      <c r="N39" s="66" t="s">
        <v>28</v>
      </c>
      <c r="O39" s="66"/>
      <c r="P39" s="66"/>
      <c r="Q39" s="67" t="s">
        <v>35</v>
      </c>
      <c r="R39" s="67" t="s">
        <v>35</v>
      </c>
      <c r="S39" s="67" t="s">
        <v>35</v>
      </c>
      <c r="T39" s="67" t="s">
        <v>35</v>
      </c>
      <c r="U39" s="67" t="s">
        <v>35</v>
      </c>
      <c r="V39" s="67" t="s">
        <v>35</v>
      </c>
      <c r="W39" s="67" t="s">
        <v>35</v>
      </c>
      <c r="X39" s="67" t="s">
        <v>35</v>
      </c>
      <c r="Y39" s="67" t="s">
        <v>35</v>
      </c>
      <c r="Z39" s="67" t="s">
        <v>35</v>
      </c>
      <c r="AA39" s="67" t="s">
        <v>35</v>
      </c>
      <c r="AB39" s="67" t="s">
        <v>35</v>
      </c>
      <c r="AC39" s="67" t="s">
        <v>35</v>
      </c>
      <c r="AD39" s="68" t="s">
        <v>35</v>
      </c>
      <c r="AE39" s="68" t="s">
        <v>35</v>
      </c>
      <c r="AF39" s="38" t="s">
        <v>28</v>
      </c>
      <c r="AG39" s="39"/>
      <c r="AH39" s="38"/>
      <c r="AI39" s="38" t="s">
        <v>28</v>
      </c>
      <c r="AJ39" s="39"/>
      <c r="AK39" s="39" t="s">
        <v>28</v>
      </c>
      <c r="AL39" s="38" t="s">
        <v>28</v>
      </c>
      <c r="AM39" s="38"/>
      <c r="AN39" s="40"/>
      <c r="AO39" s="40" t="s">
        <v>28</v>
      </c>
      <c r="AP39" s="38"/>
      <c r="AQ39" s="1"/>
      <c r="AR39" s="1"/>
      <c r="AS39" s="11"/>
      <c r="AT39" s="11"/>
      <c r="AU39" s="1"/>
      <c r="AV39" s="1"/>
      <c r="AW39" s="1"/>
      <c r="AX39" s="1"/>
      <c r="AY39" s="1"/>
      <c r="AZ39" s="1"/>
      <c r="BA39" s="1"/>
    </row>
    <row r="40" spans="1:53" ht="12.75" customHeight="1">
      <c r="A40" s="34" t="s">
        <v>74</v>
      </c>
      <c r="B40" s="43">
        <v>1820160</v>
      </c>
      <c r="C40" s="69">
        <v>18621</v>
      </c>
      <c r="D40" s="70" t="s">
        <v>46</v>
      </c>
      <c r="E40" s="71" t="s">
        <v>33</v>
      </c>
      <c r="F40" s="69">
        <v>30</v>
      </c>
      <c r="G40" s="71"/>
      <c r="H40" s="71"/>
      <c r="I40" s="71"/>
      <c r="J40" s="71"/>
      <c r="K40" s="71"/>
      <c r="L40" s="71"/>
      <c r="M40" s="72"/>
      <c r="N40" s="73" t="s">
        <v>31</v>
      </c>
      <c r="O40" s="73"/>
      <c r="P40" s="73"/>
      <c r="Q40" s="74" t="s">
        <v>31</v>
      </c>
      <c r="R40" s="72"/>
      <c r="S40" s="72"/>
      <c r="T40" s="72" t="s">
        <v>31</v>
      </c>
      <c r="U40" s="72"/>
      <c r="V40" s="73"/>
      <c r="W40" s="73" t="s">
        <v>31</v>
      </c>
      <c r="X40" s="72"/>
      <c r="Y40" s="72"/>
      <c r="Z40" s="72" t="s">
        <v>31</v>
      </c>
      <c r="AA40" s="72"/>
      <c r="AB40" s="72"/>
      <c r="AC40" s="73" t="s">
        <v>31</v>
      </c>
      <c r="AD40" s="73"/>
      <c r="AE40" s="72"/>
      <c r="AF40" s="72" t="s">
        <v>31</v>
      </c>
      <c r="AG40" s="73"/>
      <c r="AH40" s="72"/>
      <c r="AI40" s="72" t="s">
        <v>31</v>
      </c>
      <c r="AJ40" s="73"/>
      <c r="AK40" s="73"/>
      <c r="AL40" s="72" t="s">
        <v>31</v>
      </c>
      <c r="AM40" s="72"/>
      <c r="AN40" s="75"/>
      <c r="AO40" s="75" t="s">
        <v>31</v>
      </c>
      <c r="AP40" s="38"/>
      <c r="AQ40" s="1"/>
      <c r="AR40" s="1"/>
      <c r="AS40" s="11"/>
      <c r="AT40" s="11"/>
      <c r="AU40" s="1"/>
      <c r="AV40" s="1"/>
      <c r="AW40" s="1"/>
      <c r="AX40" s="1"/>
      <c r="AY40" s="1"/>
      <c r="AZ40" s="1"/>
      <c r="BA40" s="1"/>
    </row>
    <row r="41" spans="1:53" ht="12.75" customHeight="1">
      <c r="A41" s="30" t="s">
        <v>75</v>
      </c>
      <c r="B41" s="7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77"/>
      <c r="AP41" s="56"/>
      <c r="AQ41" s="1"/>
      <c r="AR41" s="1"/>
      <c r="AS41" s="11"/>
      <c r="AT41" s="11"/>
      <c r="AU41" s="1"/>
      <c r="AV41" s="1"/>
      <c r="AW41" s="1"/>
      <c r="AX41" s="1"/>
      <c r="AY41" s="1"/>
      <c r="AZ41" s="1"/>
      <c r="BA41" s="1"/>
    </row>
    <row r="42" spans="1:53" ht="12.75" customHeight="1">
      <c r="A42" s="78" t="s">
        <v>76</v>
      </c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>
        <v>8</v>
      </c>
      <c r="N42" s="81">
        <v>4</v>
      </c>
      <c r="O42" s="81">
        <v>4</v>
      </c>
      <c r="P42" s="81">
        <v>4</v>
      </c>
      <c r="Q42" s="82">
        <v>9</v>
      </c>
      <c r="R42" s="82">
        <v>9</v>
      </c>
      <c r="S42" s="82">
        <v>9</v>
      </c>
      <c r="T42" s="80">
        <v>9</v>
      </c>
      <c r="U42" s="82">
        <v>9</v>
      </c>
      <c r="V42" s="81">
        <v>4</v>
      </c>
      <c r="W42" s="81">
        <v>4</v>
      </c>
      <c r="X42" s="80">
        <v>8</v>
      </c>
      <c r="Y42" s="80">
        <v>8</v>
      </c>
      <c r="Z42" s="82">
        <v>8</v>
      </c>
      <c r="AA42" s="82">
        <v>8</v>
      </c>
      <c r="AB42" s="80">
        <v>8</v>
      </c>
      <c r="AC42" s="81">
        <v>4</v>
      </c>
      <c r="AD42" s="81">
        <v>4</v>
      </c>
      <c r="AE42" s="82">
        <v>9</v>
      </c>
      <c r="AF42" s="80">
        <v>8</v>
      </c>
      <c r="AG42" s="81">
        <v>4</v>
      </c>
      <c r="AH42" s="80">
        <v>8</v>
      </c>
      <c r="AI42" s="80">
        <v>9</v>
      </c>
      <c r="AJ42" s="81">
        <v>4</v>
      </c>
      <c r="AK42" s="81">
        <v>4</v>
      </c>
      <c r="AL42" s="80">
        <v>9</v>
      </c>
      <c r="AM42" s="80">
        <v>9</v>
      </c>
      <c r="AN42" s="80">
        <v>9</v>
      </c>
      <c r="AO42" s="83">
        <v>8</v>
      </c>
      <c r="AP42" s="84">
        <v>9</v>
      </c>
      <c r="AQ42" s="1"/>
      <c r="AR42" s="1"/>
      <c r="AS42" s="11"/>
      <c r="AT42" s="11"/>
      <c r="AU42" s="1"/>
      <c r="AV42" s="1"/>
      <c r="AW42" s="1"/>
      <c r="AX42" s="1"/>
      <c r="AY42" s="1"/>
      <c r="AZ42" s="1"/>
      <c r="BA42" s="1"/>
    </row>
    <row r="43" spans="1:53" ht="12.75" customHeight="1">
      <c r="A43" s="78" t="s">
        <v>77</v>
      </c>
      <c r="B43" s="85"/>
      <c r="C43" s="86"/>
      <c r="D43" s="87"/>
      <c r="E43" s="88"/>
      <c r="F43" s="86"/>
      <c r="G43" s="88"/>
      <c r="H43" s="88"/>
      <c r="I43" s="88"/>
      <c r="J43" s="88"/>
      <c r="K43" s="88"/>
      <c r="L43" s="88"/>
      <c r="M43" s="80">
        <v>9</v>
      </c>
      <c r="N43" s="81">
        <v>4</v>
      </c>
      <c r="O43" s="81">
        <v>4</v>
      </c>
      <c r="P43" s="81">
        <v>4</v>
      </c>
      <c r="Q43" s="80">
        <v>7</v>
      </c>
      <c r="R43" s="89">
        <v>7</v>
      </c>
      <c r="S43" s="80">
        <v>7</v>
      </c>
      <c r="T43" s="89">
        <v>7</v>
      </c>
      <c r="U43" s="80">
        <v>7</v>
      </c>
      <c r="V43" s="81">
        <v>4</v>
      </c>
      <c r="W43" s="81">
        <v>4</v>
      </c>
      <c r="X43" s="80">
        <v>8</v>
      </c>
      <c r="Y43" s="89">
        <v>8</v>
      </c>
      <c r="Z43" s="80">
        <v>8</v>
      </c>
      <c r="AA43" s="80">
        <v>7</v>
      </c>
      <c r="AB43" s="89">
        <v>7</v>
      </c>
      <c r="AC43" s="81">
        <v>4</v>
      </c>
      <c r="AD43" s="81">
        <v>4</v>
      </c>
      <c r="AE43" s="80">
        <v>7</v>
      </c>
      <c r="AF43" s="80">
        <v>7</v>
      </c>
      <c r="AG43" s="81">
        <v>4</v>
      </c>
      <c r="AH43" s="80">
        <v>7</v>
      </c>
      <c r="AI43" s="80">
        <v>7</v>
      </c>
      <c r="AJ43" s="81">
        <v>4</v>
      </c>
      <c r="AK43" s="81">
        <v>4</v>
      </c>
      <c r="AL43" s="80">
        <v>8</v>
      </c>
      <c r="AM43" s="80">
        <v>8</v>
      </c>
      <c r="AN43" s="80">
        <v>8</v>
      </c>
      <c r="AO43" s="83">
        <v>8</v>
      </c>
      <c r="AP43" s="84">
        <v>9</v>
      </c>
      <c r="AQ43" s="1"/>
      <c r="AR43" s="1"/>
      <c r="AS43" s="11"/>
      <c r="AT43" s="11"/>
      <c r="AU43" s="1"/>
      <c r="AV43" s="1"/>
      <c r="AW43" s="1"/>
      <c r="AX43" s="1"/>
      <c r="AY43" s="1"/>
      <c r="AZ43" s="1"/>
      <c r="BA43" s="1"/>
    </row>
    <row r="44" spans="1:53" ht="12.75" customHeight="1">
      <c r="A44" s="30" t="s">
        <v>78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4"/>
      <c r="AM44" s="64"/>
      <c r="AN44" s="64"/>
      <c r="AO44" s="64"/>
      <c r="AP44" s="60"/>
      <c r="AQ44" s="1"/>
      <c r="AR44" s="1"/>
      <c r="AS44" s="11"/>
      <c r="AT44" s="11"/>
      <c r="AU44" s="1"/>
      <c r="AV44" s="1"/>
      <c r="AW44" s="1"/>
      <c r="AX44" s="1"/>
      <c r="AY44" s="1"/>
      <c r="AZ44" s="1"/>
      <c r="BA44" s="1"/>
    </row>
    <row r="45" spans="1:53" ht="12.75" customHeight="1">
      <c r="A45" s="90" t="s">
        <v>79</v>
      </c>
      <c r="B45" s="21">
        <v>1158040</v>
      </c>
      <c r="C45" s="16">
        <v>471767</v>
      </c>
      <c r="D45" s="36" t="s">
        <v>64</v>
      </c>
      <c r="E45" s="36" t="s">
        <v>33</v>
      </c>
      <c r="F45" s="44">
        <v>30</v>
      </c>
      <c r="G45" s="36"/>
      <c r="H45" s="36"/>
      <c r="I45" s="36"/>
      <c r="J45" s="36"/>
      <c r="K45" s="36"/>
      <c r="L45" s="36"/>
      <c r="M45" s="18"/>
      <c r="N45" s="19" t="s">
        <v>31</v>
      </c>
      <c r="O45" s="19"/>
      <c r="P45" s="19"/>
      <c r="Q45" s="18" t="s">
        <v>31</v>
      </c>
      <c r="R45" s="18"/>
      <c r="S45" s="18"/>
      <c r="T45" s="18" t="s">
        <v>31</v>
      </c>
      <c r="U45" s="18"/>
      <c r="V45" s="19"/>
      <c r="W45" s="19" t="s">
        <v>31</v>
      </c>
      <c r="X45" s="18"/>
      <c r="Y45" s="18"/>
      <c r="Z45" s="18" t="s">
        <v>31</v>
      </c>
      <c r="AA45" s="18"/>
      <c r="AB45" s="18"/>
      <c r="AC45" s="19" t="s">
        <v>31</v>
      </c>
      <c r="AD45" s="19"/>
      <c r="AE45" s="18"/>
      <c r="AF45" s="19" t="s">
        <v>35</v>
      </c>
      <c r="AG45" s="19" t="s">
        <v>35</v>
      </c>
      <c r="AH45" s="19" t="s">
        <v>35</v>
      </c>
      <c r="AI45" s="19" t="s">
        <v>35</v>
      </c>
      <c r="AJ45" s="19" t="s">
        <v>35</v>
      </c>
      <c r="AK45" s="19" t="s">
        <v>35</v>
      </c>
      <c r="AL45" s="19" t="s">
        <v>35</v>
      </c>
      <c r="AM45" s="19" t="s">
        <v>35</v>
      </c>
      <c r="AN45" s="27" t="s">
        <v>35</v>
      </c>
      <c r="AO45" s="53" t="s">
        <v>35</v>
      </c>
      <c r="AP45" s="18"/>
      <c r="AQ45" s="1"/>
      <c r="AR45" s="1"/>
      <c r="AS45" s="11"/>
      <c r="AT45" s="11"/>
      <c r="AU45" s="1"/>
      <c r="AV45" s="1"/>
      <c r="AW45" s="1"/>
      <c r="AX45" s="1"/>
      <c r="AY45" s="1"/>
      <c r="AZ45" s="1"/>
      <c r="BA45" s="1"/>
    </row>
    <row r="46" spans="1:53" ht="12.75" customHeight="1">
      <c r="A46" s="90" t="s">
        <v>80</v>
      </c>
      <c r="B46" s="21">
        <v>1358635</v>
      </c>
      <c r="C46" s="16">
        <v>283201</v>
      </c>
      <c r="D46" s="36" t="s">
        <v>56</v>
      </c>
      <c r="E46" s="36" t="s">
        <v>33</v>
      </c>
      <c r="F46" s="44">
        <v>30</v>
      </c>
      <c r="G46" s="36"/>
      <c r="H46" s="36"/>
      <c r="I46" s="36"/>
      <c r="J46" s="36"/>
      <c r="K46" s="36"/>
      <c r="L46" s="36"/>
      <c r="M46" s="18"/>
      <c r="N46" s="19" t="s">
        <v>31</v>
      </c>
      <c r="O46" s="19"/>
      <c r="P46" s="19"/>
      <c r="Q46" s="18" t="s">
        <v>31</v>
      </c>
      <c r="R46" s="18"/>
      <c r="S46" s="18"/>
      <c r="T46" s="18" t="s">
        <v>31</v>
      </c>
      <c r="U46" s="18"/>
      <c r="V46" s="19"/>
      <c r="W46" s="19" t="s">
        <v>31</v>
      </c>
      <c r="X46" s="18"/>
      <c r="Y46" s="18"/>
      <c r="Z46" s="18" t="s">
        <v>31</v>
      </c>
      <c r="AA46" s="18"/>
      <c r="AB46" s="18"/>
      <c r="AC46" s="19" t="s">
        <v>31</v>
      </c>
      <c r="AD46" s="19"/>
      <c r="AE46" s="18"/>
      <c r="AF46" s="18" t="s">
        <v>31</v>
      </c>
      <c r="AG46" s="19"/>
      <c r="AH46" s="18"/>
      <c r="AI46" s="18" t="s">
        <v>31</v>
      </c>
      <c r="AJ46" s="19"/>
      <c r="AK46" s="19"/>
      <c r="AL46" s="18" t="s">
        <v>31</v>
      </c>
      <c r="AM46" s="18"/>
      <c r="AN46" s="20"/>
      <c r="AO46" s="40" t="s">
        <v>31</v>
      </c>
      <c r="AP46" s="18"/>
      <c r="AQ46" s="1"/>
      <c r="AR46" s="1"/>
      <c r="AS46" s="11"/>
      <c r="AT46" s="11"/>
      <c r="AU46" s="1"/>
      <c r="AV46" s="1"/>
      <c r="AW46" s="1"/>
      <c r="AX46" s="1"/>
      <c r="AY46" s="1"/>
      <c r="AZ46" s="1"/>
      <c r="BA46" s="1"/>
    </row>
    <row r="47" spans="1:53" ht="12.75" customHeight="1">
      <c r="A47" s="90" t="s">
        <v>81</v>
      </c>
      <c r="B47" s="21">
        <v>1159082</v>
      </c>
      <c r="C47" s="16">
        <v>14477</v>
      </c>
      <c r="D47" s="36" t="s">
        <v>82</v>
      </c>
      <c r="E47" s="36" t="s">
        <v>33</v>
      </c>
      <c r="F47" s="44">
        <v>30</v>
      </c>
      <c r="G47" s="36"/>
      <c r="H47" s="36"/>
      <c r="I47" s="36"/>
      <c r="J47" s="36"/>
      <c r="K47" s="36"/>
      <c r="L47" s="36"/>
      <c r="M47" s="18"/>
      <c r="N47" s="19"/>
      <c r="O47" s="19"/>
      <c r="P47" s="19"/>
      <c r="Q47" s="18" t="s">
        <v>31</v>
      </c>
      <c r="R47" s="18"/>
      <c r="S47" s="18"/>
      <c r="T47" s="18" t="s">
        <v>31</v>
      </c>
      <c r="U47" s="18"/>
      <c r="V47" s="19"/>
      <c r="W47" s="19" t="s">
        <v>31</v>
      </c>
      <c r="X47" s="18"/>
      <c r="Y47" s="18"/>
      <c r="Z47" s="18" t="s">
        <v>31</v>
      </c>
      <c r="AA47" s="18"/>
      <c r="AB47" s="18"/>
      <c r="AC47" s="19" t="s">
        <v>31</v>
      </c>
      <c r="AD47" s="19"/>
      <c r="AE47" s="18"/>
      <c r="AF47" s="18" t="s">
        <v>31</v>
      </c>
      <c r="AG47" s="19"/>
      <c r="AH47" s="18"/>
      <c r="AI47" s="18" t="s">
        <v>31</v>
      </c>
      <c r="AJ47" s="19"/>
      <c r="AK47" s="19"/>
      <c r="AL47" s="18" t="s">
        <v>31</v>
      </c>
      <c r="AM47" s="18"/>
      <c r="AN47" s="20"/>
      <c r="AO47" s="40" t="s">
        <v>31</v>
      </c>
      <c r="AP47" s="18"/>
      <c r="AQ47" s="1"/>
      <c r="AR47" s="1"/>
      <c r="AS47" s="11"/>
      <c r="AT47" s="11"/>
      <c r="AU47" s="54"/>
      <c r="AV47" s="1"/>
      <c r="AW47" s="1"/>
      <c r="AX47" s="1"/>
      <c r="AY47" s="1"/>
      <c r="AZ47" s="1"/>
      <c r="BA47" s="1"/>
    </row>
    <row r="48" spans="1:53" ht="12.75" customHeight="1">
      <c r="A48" s="30" t="s">
        <v>83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4"/>
      <c r="AM48" s="64"/>
      <c r="AN48" s="64"/>
      <c r="AO48" s="59"/>
      <c r="AP48" s="60"/>
      <c r="AQ48" s="1"/>
      <c r="AR48" s="1"/>
      <c r="AS48" s="11"/>
      <c r="AT48" s="11"/>
      <c r="AU48" s="54"/>
      <c r="AV48" s="1"/>
      <c r="AW48" s="1"/>
      <c r="AX48" s="1"/>
      <c r="AY48" s="1"/>
      <c r="AZ48" s="1"/>
      <c r="BA48" s="1"/>
    </row>
    <row r="49" spans="1:53" ht="12.75" customHeight="1">
      <c r="A49" s="90" t="s">
        <v>84</v>
      </c>
      <c r="B49" s="21">
        <v>1552416</v>
      </c>
      <c r="C49" s="16">
        <v>125246</v>
      </c>
      <c r="D49" s="17" t="s">
        <v>64</v>
      </c>
      <c r="E49" s="17" t="s">
        <v>33</v>
      </c>
      <c r="F49" s="16">
        <v>30</v>
      </c>
      <c r="G49" s="17"/>
      <c r="H49" s="17"/>
      <c r="I49" s="17"/>
      <c r="J49" s="17"/>
      <c r="K49" s="17"/>
      <c r="L49" s="17"/>
      <c r="M49" s="18"/>
      <c r="N49" s="19"/>
      <c r="O49" s="19" t="s">
        <v>31</v>
      </c>
      <c r="P49" s="19"/>
      <c r="Q49" s="18"/>
      <c r="R49" s="18" t="s">
        <v>31</v>
      </c>
      <c r="S49" s="18"/>
      <c r="T49" s="18"/>
      <c r="U49" s="18" t="s">
        <v>31</v>
      </c>
      <c r="V49" s="19"/>
      <c r="W49" s="19"/>
      <c r="X49" s="18" t="s">
        <v>31</v>
      </c>
      <c r="Y49" s="18"/>
      <c r="Z49" s="18"/>
      <c r="AA49" s="18" t="s">
        <v>31</v>
      </c>
      <c r="AB49" s="18"/>
      <c r="AC49" s="19"/>
      <c r="AD49" s="19" t="s">
        <v>31</v>
      </c>
      <c r="AE49" s="18"/>
      <c r="AF49" s="18"/>
      <c r="AG49" s="19" t="s">
        <v>31</v>
      </c>
      <c r="AH49" s="18"/>
      <c r="AI49" s="18"/>
      <c r="AJ49" s="19" t="s">
        <v>31</v>
      </c>
      <c r="AK49" s="19"/>
      <c r="AL49" s="18"/>
      <c r="AM49" s="18" t="s">
        <v>31</v>
      </c>
      <c r="AN49" s="20"/>
      <c r="AO49" s="40"/>
      <c r="AP49" s="18" t="s">
        <v>31</v>
      </c>
      <c r="AQ49" s="1"/>
      <c r="AR49" s="1"/>
      <c r="AS49" s="11"/>
      <c r="AT49" s="11"/>
      <c r="AU49" s="54"/>
      <c r="AV49" s="1"/>
      <c r="AW49" s="1"/>
      <c r="AX49" s="1"/>
      <c r="AY49" s="1"/>
      <c r="AZ49" s="1"/>
      <c r="BA49" s="1"/>
    </row>
    <row r="50" spans="1:53" ht="12.75" customHeight="1">
      <c r="A50" s="90" t="s">
        <v>85</v>
      </c>
      <c r="B50" s="21">
        <v>1819090</v>
      </c>
      <c r="C50" s="16">
        <v>237650</v>
      </c>
      <c r="D50" s="17" t="s">
        <v>46</v>
      </c>
      <c r="E50" s="17" t="s">
        <v>33</v>
      </c>
      <c r="F50" s="16">
        <v>20</v>
      </c>
      <c r="G50" s="17"/>
      <c r="H50" s="17"/>
      <c r="I50" s="17"/>
      <c r="J50" s="17"/>
      <c r="K50" s="17"/>
      <c r="L50" s="17"/>
      <c r="M50" s="18"/>
      <c r="N50" s="39"/>
      <c r="O50" s="39" t="s">
        <v>31</v>
      </c>
      <c r="P50" s="39"/>
      <c r="Q50" s="38"/>
      <c r="R50" s="39" t="s">
        <v>35</v>
      </c>
      <c r="S50" s="39" t="s">
        <v>35</v>
      </c>
      <c r="T50" s="39" t="s">
        <v>35</v>
      </c>
      <c r="U50" s="39" t="s">
        <v>35</v>
      </c>
      <c r="V50" s="39" t="s">
        <v>35</v>
      </c>
      <c r="W50" s="39" t="s">
        <v>35</v>
      </c>
      <c r="X50" s="39" t="s">
        <v>35</v>
      </c>
      <c r="Y50" s="39" t="s">
        <v>35</v>
      </c>
      <c r="Z50" s="39" t="s">
        <v>35</v>
      </c>
      <c r="AA50" s="39" t="s">
        <v>35</v>
      </c>
      <c r="AB50" s="19" t="s">
        <v>35</v>
      </c>
      <c r="AC50" s="19" t="s">
        <v>35</v>
      </c>
      <c r="AD50" s="19" t="s">
        <v>35</v>
      </c>
      <c r="AE50" s="19" t="s">
        <v>35</v>
      </c>
      <c r="AF50" s="19" t="s">
        <v>35</v>
      </c>
      <c r="AG50" s="19" t="s">
        <v>31</v>
      </c>
      <c r="AH50" s="18"/>
      <c r="AI50" s="18"/>
      <c r="AJ50" s="19" t="s">
        <v>31</v>
      </c>
      <c r="AK50" s="19"/>
      <c r="AL50" s="18"/>
      <c r="AM50" s="18" t="s">
        <v>31</v>
      </c>
      <c r="AN50" s="20"/>
      <c r="AO50" s="40"/>
      <c r="AP50" s="18"/>
      <c r="AQ50" s="1"/>
      <c r="AR50" s="1"/>
      <c r="AS50" s="11"/>
      <c r="AT50" s="11"/>
      <c r="AU50" s="1"/>
      <c r="AV50" s="1"/>
      <c r="AW50" s="1"/>
      <c r="AX50" s="1"/>
      <c r="AY50" s="1"/>
      <c r="AZ50" s="1"/>
      <c r="BA50" s="1"/>
    </row>
    <row r="51" spans="1:53" ht="12.75" customHeight="1">
      <c r="A51" s="90" t="s">
        <v>86</v>
      </c>
      <c r="B51" s="21">
        <v>1452510</v>
      </c>
      <c r="C51" s="16">
        <v>283267</v>
      </c>
      <c r="D51" s="17" t="s">
        <v>56</v>
      </c>
      <c r="E51" s="17" t="s">
        <v>33</v>
      </c>
      <c r="F51" s="16">
        <v>30</v>
      </c>
      <c r="G51" s="17"/>
      <c r="H51" s="17"/>
      <c r="I51" s="17"/>
      <c r="J51" s="17"/>
      <c r="K51" s="17"/>
      <c r="L51" s="17"/>
      <c r="M51" s="18"/>
      <c r="N51" s="19"/>
      <c r="O51" s="19" t="s">
        <v>31</v>
      </c>
      <c r="P51" s="19"/>
      <c r="Q51" s="18"/>
      <c r="R51" s="18" t="s">
        <v>31</v>
      </c>
      <c r="S51" s="18"/>
      <c r="T51" s="18"/>
      <c r="U51" s="18" t="s">
        <v>31</v>
      </c>
      <c r="V51" s="19"/>
      <c r="W51" s="19"/>
      <c r="X51" s="18" t="s">
        <v>31</v>
      </c>
      <c r="Y51" s="18"/>
      <c r="Z51" s="18"/>
      <c r="AA51" s="18" t="s">
        <v>31</v>
      </c>
      <c r="AB51" s="18"/>
      <c r="AC51" s="19"/>
      <c r="AD51" s="19" t="s">
        <v>31</v>
      </c>
      <c r="AE51" s="18"/>
      <c r="AF51" s="18"/>
      <c r="AG51" s="19" t="s">
        <v>31</v>
      </c>
      <c r="AH51" s="18"/>
      <c r="AI51" s="18"/>
      <c r="AJ51" s="19" t="s">
        <v>31</v>
      </c>
      <c r="AK51" s="19"/>
      <c r="AL51" s="18"/>
      <c r="AM51" s="18" t="s">
        <v>31</v>
      </c>
      <c r="AN51" s="20"/>
      <c r="AO51" s="20"/>
      <c r="AP51" s="18" t="s">
        <v>31</v>
      </c>
      <c r="AQ51" s="1"/>
      <c r="AR51" s="1"/>
      <c r="AS51" s="11"/>
      <c r="AT51" s="11"/>
      <c r="AU51" s="1"/>
      <c r="AV51" s="1"/>
      <c r="AW51" s="1"/>
      <c r="AX51" s="1"/>
      <c r="AY51" s="1"/>
      <c r="AZ51" s="1"/>
      <c r="BA51" s="1"/>
    </row>
    <row r="52" spans="1:53" ht="12.75" customHeight="1">
      <c r="A52" s="90" t="s">
        <v>87</v>
      </c>
      <c r="B52" s="21">
        <v>1445439</v>
      </c>
      <c r="C52" s="16">
        <v>443893</v>
      </c>
      <c r="D52" s="17" t="s">
        <v>56</v>
      </c>
      <c r="E52" s="17" t="s">
        <v>33</v>
      </c>
      <c r="F52" s="16">
        <v>30</v>
      </c>
      <c r="G52" s="17"/>
      <c r="H52" s="17"/>
      <c r="I52" s="17"/>
      <c r="J52" s="17"/>
      <c r="K52" s="17"/>
      <c r="L52" s="17"/>
      <c r="M52" s="18"/>
      <c r="N52" s="19"/>
      <c r="O52" s="19" t="s">
        <v>31</v>
      </c>
      <c r="P52" s="19"/>
      <c r="Q52" s="18"/>
      <c r="R52" s="18" t="s">
        <v>31</v>
      </c>
      <c r="S52" s="18"/>
      <c r="T52" s="18"/>
      <c r="U52" s="18" t="s">
        <v>31</v>
      </c>
      <c r="V52" s="19"/>
      <c r="W52" s="19"/>
      <c r="X52" s="18" t="s">
        <v>31</v>
      </c>
      <c r="Y52" s="18"/>
      <c r="Z52" s="18"/>
      <c r="AA52" s="18" t="s">
        <v>31</v>
      </c>
      <c r="AB52" s="18"/>
      <c r="AC52" s="19"/>
      <c r="AD52" s="19" t="s">
        <v>31</v>
      </c>
      <c r="AE52" s="18"/>
      <c r="AF52" s="18"/>
      <c r="AG52" s="19" t="s">
        <v>31</v>
      </c>
      <c r="AH52" s="18"/>
      <c r="AI52" s="18"/>
      <c r="AJ52" s="19" t="s">
        <v>31</v>
      </c>
      <c r="AK52" s="19"/>
      <c r="AL52" s="18"/>
      <c r="AM52" s="18" t="s">
        <v>31</v>
      </c>
      <c r="AN52" s="20"/>
      <c r="AO52" s="40"/>
      <c r="AP52" s="18" t="s">
        <v>31</v>
      </c>
      <c r="AQ52" s="54"/>
      <c r="AR52" s="54"/>
      <c r="AS52" s="91"/>
      <c r="AT52" s="91"/>
      <c r="AU52" s="54"/>
      <c r="AV52" s="54"/>
      <c r="AW52" s="54"/>
      <c r="AX52" s="54"/>
      <c r="AY52" s="54"/>
      <c r="AZ52" s="54"/>
      <c r="BA52" s="54"/>
    </row>
    <row r="53" spans="1:53" ht="12.75" customHeight="1">
      <c r="A53" s="30" t="s">
        <v>88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4"/>
      <c r="AM53" s="64"/>
      <c r="AN53" s="64"/>
      <c r="AO53" s="64"/>
      <c r="AP53" s="60"/>
      <c r="AQ53" s="54"/>
      <c r="AR53" s="54"/>
      <c r="AS53" s="91"/>
      <c r="AT53" s="91"/>
      <c r="AU53" s="54"/>
      <c r="AV53" s="54"/>
      <c r="AW53" s="54"/>
      <c r="AX53" s="54"/>
      <c r="AY53" s="54"/>
      <c r="AZ53" s="54"/>
      <c r="BA53" s="54"/>
    </row>
    <row r="54" spans="1:53" ht="12.75" customHeight="1">
      <c r="A54" s="90" t="s">
        <v>89</v>
      </c>
      <c r="B54" s="43">
        <v>1172328</v>
      </c>
      <c r="C54" s="44">
        <v>35872</v>
      </c>
      <c r="D54" s="36" t="s">
        <v>46</v>
      </c>
      <c r="E54" s="36" t="s">
        <v>33</v>
      </c>
      <c r="F54" s="44">
        <v>30</v>
      </c>
      <c r="G54" s="36"/>
      <c r="H54" s="36"/>
      <c r="I54" s="36"/>
      <c r="J54" s="36"/>
      <c r="K54" s="36"/>
      <c r="L54" s="36"/>
      <c r="M54" s="18" t="s">
        <v>31</v>
      </c>
      <c r="N54" s="19"/>
      <c r="O54" s="19"/>
      <c r="P54" s="19" t="s">
        <v>31</v>
      </c>
      <c r="Q54" s="18"/>
      <c r="R54" s="18"/>
      <c r="S54" s="18" t="s">
        <v>31</v>
      </c>
      <c r="T54" s="18"/>
      <c r="U54" s="18"/>
      <c r="V54" s="19" t="s">
        <v>31</v>
      </c>
      <c r="W54" s="19"/>
      <c r="X54" s="18"/>
      <c r="Y54" s="18" t="s">
        <v>31</v>
      </c>
      <c r="Z54" s="18"/>
      <c r="AA54" s="18"/>
      <c r="AB54" s="18" t="s">
        <v>31</v>
      </c>
      <c r="AC54" s="19"/>
      <c r="AD54" s="19"/>
      <c r="AE54" s="18" t="s">
        <v>31</v>
      </c>
      <c r="AF54" s="18"/>
      <c r="AG54" s="19"/>
      <c r="AH54" s="18" t="s">
        <v>31</v>
      </c>
      <c r="AI54" s="18"/>
      <c r="AJ54" s="19"/>
      <c r="AK54" s="19" t="s">
        <v>31</v>
      </c>
      <c r="AL54" s="18"/>
      <c r="AM54" s="18"/>
      <c r="AN54" s="20" t="s">
        <v>31</v>
      </c>
      <c r="AO54" s="40"/>
      <c r="AP54" s="18"/>
      <c r="AQ54" s="1"/>
      <c r="AR54" s="1"/>
      <c r="AS54" s="11"/>
      <c r="AT54" s="11"/>
      <c r="AU54" s="1"/>
      <c r="AV54" s="1"/>
      <c r="AW54" s="1"/>
      <c r="AX54" s="1"/>
      <c r="AY54" s="1"/>
      <c r="AZ54" s="1"/>
      <c r="BA54" s="1"/>
    </row>
    <row r="55" spans="1:53" ht="12.75" customHeight="1">
      <c r="A55" s="90" t="s">
        <v>90</v>
      </c>
      <c r="B55" s="43">
        <v>1422613</v>
      </c>
      <c r="C55" s="44">
        <v>164396</v>
      </c>
      <c r="D55" s="36" t="s">
        <v>56</v>
      </c>
      <c r="E55" s="36" t="s">
        <v>33</v>
      </c>
      <c r="F55" s="44">
        <v>30</v>
      </c>
      <c r="G55" s="36"/>
      <c r="H55" s="36"/>
      <c r="I55" s="36"/>
      <c r="J55" s="36"/>
      <c r="K55" s="36"/>
      <c r="L55" s="36"/>
      <c r="M55" s="18" t="s">
        <v>31</v>
      </c>
      <c r="N55" s="19"/>
      <c r="O55" s="19"/>
      <c r="P55" s="19" t="s">
        <v>31</v>
      </c>
      <c r="Q55" s="18"/>
      <c r="R55" s="18"/>
      <c r="S55" s="18" t="s">
        <v>31</v>
      </c>
      <c r="T55" s="18"/>
      <c r="U55" s="18"/>
      <c r="V55" s="19" t="s">
        <v>31</v>
      </c>
      <c r="W55" s="19"/>
      <c r="X55" s="18"/>
      <c r="Y55" s="18" t="s">
        <v>31</v>
      </c>
      <c r="Z55" s="18"/>
      <c r="AA55" s="18"/>
      <c r="AB55" s="18" t="s">
        <v>31</v>
      </c>
      <c r="AC55" s="19"/>
      <c r="AD55" s="19"/>
      <c r="AE55" s="18" t="s">
        <v>31</v>
      </c>
      <c r="AF55" s="18"/>
      <c r="AG55" s="19"/>
      <c r="AH55" s="18" t="s">
        <v>31</v>
      </c>
      <c r="AI55" s="18"/>
      <c r="AJ55" s="19"/>
      <c r="AK55" s="19" t="s">
        <v>31</v>
      </c>
      <c r="AL55" s="18"/>
      <c r="AM55" s="18"/>
      <c r="AN55" s="20" t="s">
        <v>31</v>
      </c>
      <c r="AO55" s="40"/>
      <c r="AP55" s="18"/>
      <c r="AQ55" s="1"/>
      <c r="AR55" s="1"/>
      <c r="AS55" s="11"/>
      <c r="AT55" s="11"/>
      <c r="AU55" s="1"/>
      <c r="AV55" s="1"/>
      <c r="AW55" s="1"/>
      <c r="AX55" s="1"/>
      <c r="AY55" s="1"/>
      <c r="AZ55" s="1"/>
      <c r="BA55" s="1"/>
    </row>
    <row r="56" spans="1:53" ht="12.75" customHeight="1">
      <c r="A56" s="90" t="s">
        <v>91</v>
      </c>
      <c r="B56" s="43">
        <v>1160001</v>
      </c>
      <c r="C56" s="44">
        <v>62084</v>
      </c>
      <c r="D56" s="36" t="s">
        <v>46</v>
      </c>
      <c r="E56" s="36" t="s">
        <v>33</v>
      </c>
      <c r="F56" s="44">
        <v>40</v>
      </c>
      <c r="G56" s="36">
        <v>28</v>
      </c>
      <c r="H56" s="36"/>
      <c r="I56" s="36">
        <v>49</v>
      </c>
      <c r="J56" s="36">
        <v>56</v>
      </c>
      <c r="K56" s="36">
        <v>33</v>
      </c>
      <c r="L56" s="36"/>
      <c r="M56" s="18" t="s">
        <v>31</v>
      </c>
      <c r="N56" s="19"/>
      <c r="O56" s="19" t="s">
        <v>31</v>
      </c>
      <c r="P56" s="19" t="s">
        <v>31</v>
      </c>
      <c r="Q56" s="18"/>
      <c r="R56" s="18" t="s">
        <v>31</v>
      </c>
      <c r="S56" s="18" t="s">
        <v>31</v>
      </c>
      <c r="T56" s="18"/>
      <c r="U56" s="18" t="s">
        <v>31</v>
      </c>
      <c r="V56" s="19" t="s">
        <v>31</v>
      </c>
      <c r="W56" s="19"/>
      <c r="X56" s="18" t="s">
        <v>31</v>
      </c>
      <c r="Y56" s="18" t="s">
        <v>31</v>
      </c>
      <c r="Z56" s="18"/>
      <c r="AA56" s="18" t="s">
        <v>31</v>
      </c>
      <c r="AB56" s="18" t="s">
        <v>31</v>
      </c>
      <c r="AC56" s="19"/>
      <c r="AD56" s="19" t="s">
        <v>31</v>
      </c>
      <c r="AE56" s="18" t="s">
        <v>31</v>
      </c>
      <c r="AF56" s="18"/>
      <c r="AG56" s="19" t="s">
        <v>31</v>
      </c>
      <c r="AH56" s="18" t="s">
        <v>31</v>
      </c>
      <c r="AI56" s="18"/>
      <c r="AJ56" s="19" t="s">
        <v>31</v>
      </c>
      <c r="AK56" s="19" t="s">
        <v>31</v>
      </c>
      <c r="AL56" s="18"/>
      <c r="AM56" s="18" t="s">
        <v>31</v>
      </c>
      <c r="AN56" s="18" t="s">
        <v>31</v>
      </c>
      <c r="AO56" s="40"/>
      <c r="AP56" s="18"/>
      <c r="AQ56" s="1"/>
      <c r="AR56" s="1"/>
      <c r="AS56" s="11"/>
      <c r="AT56" s="11"/>
      <c r="AU56" s="1"/>
      <c r="AV56" s="1"/>
      <c r="AW56" s="1"/>
      <c r="AX56" s="1"/>
      <c r="AY56" s="1"/>
      <c r="AZ56" s="1"/>
      <c r="BA56" s="1"/>
    </row>
    <row r="57" spans="1:53" ht="12.75" customHeight="1">
      <c r="A57" s="34" t="s">
        <v>92</v>
      </c>
      <c r="B57" s="52">
        <v>1158522</v>
      </c>
      <c r="C57" s="9">
        <v>114259</v>
      </c>
      <c r="D57" s="38" t="s">
        <v>64</v>
      </c>
      <c r="E57" s="38" t="s">
        <v>33</v>
      </c>
      <c r="F57" s="9">
        <v>40</v>
      </c>
      <c r="G57" s="38">
        <v>27</v>
      </c>
      <c r="H57" s="38"/>
      <c r="I57" s="38">
        <v>48</v>
      </c>
      <c r="J57" s="38">
        <v>57</v>
      </c>
      <c r="K57" s="38">
        <v>34</v>
      </c>
      <c r="L57" s="38"/>
      <c r="M57" s="18" t="s">
        <v>31</v>
      </c>
      <c r="N57" s="19"/>
      <c r="O57" s="19"/>
      <c r="P57" s="19" t="s">
        <v>31</v>
      </c>
      <c r="Q57" s="18" t="s">
        <v>29</v>
      </c>
      <c r="R57" s="18"/>
      <c r="S57" s="18" t="s">
        <v>65</v>
      </c>
      <c r="T57" s="18" t="s">
        <v>29</v>
      </c>
      <c r="U57" s="18" t="s">
        <v>29</v>
      </c>
      <c r="V57" s="19" t="s">
        <v>31</v>
      </c>
      <c r="W57" s="19"/>
      <c r="X57" s="92" t="s">
        <v>28</v>
      </c>
      <c r="Y57" s="18" t="s">
        <v>65</v>
      </c>
      <c r="Z57" s="18" t="s">
        <v>29</v>
      </c>
      <c r="AA57" s="18"/>
      <c r="AB57" s="18" t="s">
        <v>65</v>
      </c>
      <c r="AC57" s="19"/>
      <c r="AD57" s="93" t="s">
        <v>31</v>
      </c>
      <c r="AE57" s="18" t="s">
        <v>65</v>
      </c>
      <c r="AF57" s="18" t="s">
        <v>29</v>
      </c>
      <c r="AG57" s="19"/>
      <c r="AH57" s="18" t="s">
        <v>31</v>
      </c>
      <c r="AI57" s="18" t="s">
        <v>29</v>
      </c>
      <c r="AJ57" s="19"/>
      <c r="AK57" s="19" t="s">
        <v>31</v>
      </c>
      <c r="AL57" s="18" t="s">
        <v>31</v>
      </c>
      <c r="AM57" s="18"/>
      <c r="AN57" s="20" t="s">
        <v>31</v>
      </c>
      <c r="AO57" s="40" t="s">
        <v>31</v>
      </c>
      <c r="AP57" s="18"/>
      <c r="AQ57" s="1"/>
      <c r="AR57" s="1"/>
      <c r="AS57" s="11"/>
      <c r="AT57" s="11"/>
      <c r="AU57" s="1"/>
      <c r="AV57" s="1"/>
      <c r="AW57" s="1"/>
      <c r="AX57" s="1"/>
      <c r="AY57" s="1"/>
      <c r="AZ57" s="1"/>
      <c r="BA57" s="1"/>
    </row>
    <row r="58" spans="1:53" ht="12.75" customHeight="1">
      <c r="A58" s="30" t="s">
        <v>93</v>
      </c>
      <c r="B58" s="31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4"/>
      <c r="AM58" s="64"/>
      <c r="AN58" s="64"/>
      <c r="AO58" s="64"/>
      <c r="AP58" s="60"/>
      <c r="AQ58" s="1"/>
      <c r="AR58" s="1"/>
      <c r="AS58" s="11"/>
      <c r="AT58" s="11"/>
      <c r="AU58" s="1"/>
      <c r="AV58" s="1"/>
      <c r="AW58" s="1"/>
      <c r="AX58" s="1"/>
      <c r="AY58" s="1"/>
      <c r="AZ58" s="1"/>
      <c r="BA58" s="1"/>
    </row>
    <row r="59" spans="1:53" ht="12.75" customHeight="1">
      <c r="A59" s="34" t="s">
        <v>94</v>
      </c>
      <c r="B59" s="52">
        <v>1159190</v>
      </c>
      <c r="C59" s="38" t="s">
        <v>95</v>
      </c>
      <c r="D59" s="38" t="s">
        <v>96</v>
      </c>
      <c r="E59" s="38" t="s">
        <v>33</v>
      </c>
      <c r="F59" s="9">
        <v>30</v>
      </c>
      <c r="G59" s="38"/>
      <c r="H59" s="38"/>
      <c r="I59" s="38"/>
      <c r="J59" s="38"/>
      <c r="K59" s="38"/>
      <c r="L59" s="38"/>
      <c r="M59" s="68" t="s">
        <v>35</v>
      </c>
      <c r="N59" s="68" t="s">
        <v>35</v>
      </c>
      <c r="O59" s="68" t="s">
        <v>35</v>
      </c>
      <c r="P59" s="68" t="s">
        <v>35</v>
      </c>
      <c r="Q59" s="68" t="s">
        <v>35</v>
      </c>
      <c r="R59" s="68" t="s">
        <v>35</v>
      </c>
      <c r="S59" s="68" t="s">
        <v>35</v>
      </c>
      <c r="T59" s="68" t="s">
        <v>35</v>
      </c>
      <c r="U59" s="68" t="s">
        <v>35</v>
      </c>
      <c r="V59" s="39" t="s">
        <v>35</v>
      </c>
      <c r="W59" s="39"/>
      <c r="X59" s="38" t="s">
        <v>30</v>
      </c>
      <c r="Y59" s="38" t="s">
        <v>30</v>
      </c>
      <c r="Z59" s="38" t="s">
        <v>30</v>
      </c>
      <c r="AA59" s="38" t="s">
        <v>30</v>
      </c>
      <c r="AB59" s="38" t="s">
        <v>30</v>
      </c>
      <c r="AC59" s="39"/>
      <c r="AD59" s="39"/>
      <c r="AE59" s="38" t="s">
        <v>30</v>
      </c>
      <c r="AF59" s="38" t="s">
        <v>30</v>
      </c>
      <c r="AG59" s="39"/>
      <c r="AH59" s="38" t="s">
        <v>30</v>
      </c>
      <c r="AI59" s="38" t="s">
        <v>30</v>
      </c>
      <c r="AJ59" s="39"/>
      <c r="AK59" s="39"/>
      <c r="AL59" s="38" t="s">
        <v>30</v>
      </c>
      <c r="AM59" s="38" t="s">
        <v>30</v>
      </c>
      <c r="AN59" s="38" t="s">
        <v>30</v>
      </c>
      <c r="AO59" s="40" t="s">
        <v>30</v>
      </c>
      <c r="AP59" s="38" t="s">
        <v>30</v>
      </c>
      <c r="AQ59" s="1"/>
      <c r="AR59" s="1"/>
      <c r="AS59" s="11"/>
      <c r="AT59" s="11"/>
      <c r="AU59" s="1"/>
      <c r="AV59" s="1"/>
      <c r="AW59" s="1"/>
      <c r="AX59" s="1"/>
      <c r="AY59" s="1"/>
      <c r="AZ59" s="1"/>
      <c r="BA59" s="1"/>
    </row>
    <row r="60" spans="1:53" ht="12.75" customHeight="1">
      <c r="A60" s="55" t="s">
        <v>97</v>
      </c>
      <c r="B60" s="5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3"/>
      <c r="AO60" s="13"/>
      <c r="AP60" s="12"/>
      <c r="AQ60" s="1"/>
      <c r="AR60" s="1"/>
      <c r="AS60" s="11"/>
      <c r="AT60" s="11"/>
      <c r="AU60" s="1"/>
      <c r="AV60" s="1"/>
      <c r="AW60" s="1"/>
      <c r="AX60" s="1"/>
      <c r="AY60" s="1"/>
      <c r="AZ60" s="1"/>
      <c r="BA60" s="1"/>
    </row>
    <row r="61" spans="1:53" ht="12.75" customHeight="1">
      <c r="A61" s="90" t="s">
        <v>98</v>
      </c>
      <c r="B61" s="21">
        <v>1159144</v>
      </c>
      <c r="C61" s="17" t="s">
        <v>99</v>
      </c>
      <c r="D61" s="17" t="s">
        <v>100</v>
      </c>
      <c r="E61" s="17" t="s">
        <v>33</v>
      </c>
      <c r="F61" s="16">
        <v>30</v>
      </c>
      <c r="G61" s="17"/>
      <c r="H61" s="17"/>
      <c r="I61" s="17"/>
      <c r="J61" s="17"/>
      <c r="K61" s="17"/>
      <c r="L61" s="17"/>
      <c r="M61" s="38" t="s">
        <v>30</v>
      </c>
      <c r="N61" s="39"/>
      <c r="O61" s="39"/>
      <c r="P61" s="39"/>
      <c r="Q61" s="38" t="s">
        <v>30</v>
      </c>
      <c r="R61" s="38" t="s">
        <v>30</v>
      </c>
      <c r="S61" s="38" t="s">
        <v>30</v>
      </c>
      <c r="T61" s="38" t="s">
        <v>30</v>
      </c>
      <c r="U61" s="38" t="s">
        <v>30</v>
      </c>
      <c r="V61" s="39"/>
      <c r="W61" s="39"/>
      <c r="X61" s="38" t="s">
        <v>30</v>
      </c>
      <c r="Y61" s="38" t="s">
        <v>30</v>
      </c>
      <c r="Z61" s="38" t="s">
        <v>30</v>
      </c>
      <c r="AA61" s="38" t="s">
        <v>30</v>
      </c>
      <c r="AB61" s="38" t="s">
        <v>30</v>
      </c>
      <c r="AC61" s="39"/>
      <c r="AD61" s="39"/>
      <c r="AE61" s="38" t="s">
        <v>30</v>
      </c>
      <c r="AF61" s="38" t="s">
        <v>30</v>
      </c>
      <c r="AG61" s="39"/>
      <c r="AH61" s="38" t="s">
        <v>30</v>
      </c>
      <c r="AI61" s="38" t="s">
        <v>30</v>
      </c>
      <c r="AJ61" s="39"/>
      <c r="AK61" s="39"/>
      <c r="AL61" s="38" t="s">
        <v>30</v>
      </c>
      <c r="AM61" s="38" t="s">
        <v>30</v>
      </c>
      <c r="AN61" s="38" t="s">
        <v>30</v>
      </c>
      <c r="AO61" s="40" t="s">
        <v>30</v>
      </c>
      <c r="AP61" s="38" t="s">
        <v>30</v>
      </c>
      <c r="AQ61" s="1"/>
      <c r="AR61" s="1"/>
      <c r="AS61" s="11"/>
      <c r="AT61" s="11"/>
      <c r="AU61" s="1"/>
      <c r="AV61" s="1"/>
      <c r="AW61" s="1"/>
      <c r="AX61" s="1"/>
      <c r="AY61" s="1"/>
      <c r="AZ61" s="1"/>
      <c r="BA61" s="1"/>
    </row>
    <row r="62" spans="1:53" ht="12.75" customHeight="1">
      <c r="A62" s="55" t="s">
        <v>101</v>
      </c>
      <c r="B62" s="5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3"/>
      <c r="AO62" s="64"/>
      <c r="AP62" s="60"/>
      <c r="AQ62" s="1"/>
      <c r="AR62" s="1"/>
      <c r="AS62" s="11"/>
      <c r="AT62" s="11"/>
      <c r="AU62" s="1"/>
      <c r="AV62" s="1"/>
      <c r="AW62" s="1"/>
      <c r="AX62" s="1"/>
      <c r="AY62" s="1"/>
      <c r="AZ62" s="1"/>
      <c r="BA62" s="1"/>
    </row>
    <row r="63" spans="1:53" ht="12.75" customHeight="1">
      <c r="A63" s="90" t="s">
        <v>102</v>
      </c>
      <c r="B63" s="21">
        <v>1160232</v>
      </c>
      <c r="C63" s="16">
        <v>18027</v>
      </c>
      <c r="D63" s="17" t="s">
        <v>56</v>
      </c>
      <c r="E63" s="36" t="s">
        <v>33</v>
      </c>
      <c r="F63" s="44">
        <v>30</v>
      </c>
      <c r="G63" s="36"/>
      <c r="H63" s="36"/>
      <c r="I63" s="36"/>
      <c r="J63" s="36"/>
      <c r="K63" s="36"/>
      <c r="L63" s="36"/>
      <c r="M63" s="38" t="s">
        <v>30</v>
      </c>
      <c r="N63" s="39"/>
      <c r="O63" s="39"/>
      <c r="P63" s="39"/>
      <c r="Q63" s="38" t="s">
        <v>30</v>
      </c>
      <c r="R63" s="38" t="s">
        <v>30</v>
      </c>
      <c r="S63" s="38" t="s">
        <v>30</v>
      </c>
      <c r="T63" s="38" t="s">
        <v>30</v>
      </c>
      <c r="U63" s="38" t="s">
        <v>30</v>
      </c>
      <c r="V63" s="39"/>
      <c r="W63" s="39"/>
      <c r="X63" s="38" t="s">
        <v>30</v>
      </c>
      <c r="Y63" s="38" t="s">
        <v>30</v>
      </c>
      <c r="Z63" s="38" t="s">
        <v>30</v>
      </c>
      <c r="AA63" s="38" t="s">
        <v>30</v>
      </c>
      <c r="AB63" s="38" t="s">
        <v>30</v>
      </c>
      <c r="AC63" s="39"/>
      <c r="AD63" s="39"/>
      <c r="AE63" s="38" t="s">
        <v>30</v>
      </c>
      <c r="AF63" s="38" t="s">
        <v>30</v>
      </c>
      <c r="AG63" s="39"/>
      <c r="AH63" s="38" t="s">
        <v>30</v>
      </c>
      <c r="AI63" s="38" t="s">
        <v>30</v>
      </c>
      <c r="AJ63" s="39"/>
      <c r="AK63" s="39"/>
      <c r="AL63" s="38" t="s">
        <v>30</v>
      </c>
      <c r="AM63" s="38" t="s">
        <v>30</v>
      </c>
      <c r="AN63" s="38" t="s">
        <v>30</v>
      </c>
      <c r="AO63" s="40" t="s">
        <v>30</v>
      </c>
      <c r="AP63" s="38" t="s">
        <v>30</v>
      </c>
      <c r="AQ63" s="1"/>
      <c r="AR63" s="1"/>
      <c r="AS63" s="11"/>
      <c r="AT63" s="11"/>
      <c r="AU63" s="1"/>
      <c r="AV63" s="1"/>
      <c r="AW63" s="1"/>
      <c r="AX63" s="1"/>
      <c r="AY63" s="1"/>
      <c r="AZ63" s="1"/>
      <c r="BA63" s="1"/>
    </row>
    <row r="64" spans="1:53" ht="12.75" customHeight="1">
      <c r="A64" s="94" t="s">
        <v>103</v>
      </c>
      <c r="B64" s="3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6"/>
      <c r="AM64" s="96"/>
      <c r="AN64" s="96"/>
      <c r="AO64" s="96"/>
      <c r="AP64" s="97"/>
      <c r="AQ64" s="1"/>
      <c r="AR64" s="1"/>
      <c r="AS64" s="11"/>
      <c r="AT64" s="11"/>
      <c r="AU64" s="1"/>
      <c r="AV64" s="1"/>
      <c r="AW64" s="1"/>
      <c r="AX64" s="1"/>
      <c r="AY64" s="1"/>
      <c r="AZ64" s="1"/>
      <c r="BA64" s="1"/>
    </row>
    <row r="65" spans="1:53" ht="12.75" customHeight="1">
      <c r="A65" s="23" t="s">
        <v>104</v>
      </c>
      <c r="B65" s="35">
        <v>3042676</v>
      </c>
      <c r="C65" s="98">
        <v>889246</v>
      </c>
      <c r="D65" s="98" t="s">
        <v>105</v>
      </c>
      <c r="E65" s="98" t="s">
        <v>26</v>
      </c>
      <c r="F65" s="99">
        <v>36</v>
      </c>
      <c r="G65" s="100" t="s">
        <v>106</v>
      </c>
      <c r="H65" s="38"/>
      <c r="I65" s="38"/>
      <c r="J65" s="38"/>
      <c r="K65" s="38"/>
      <c r="L65" s="38"/>
      <c r="M65" s="67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"/>
      <c r="AR65" s="1"/>
      <c r="AS65" s="11"/>
      <c r="AT65" s="11"/>
      <c r="AU65" s="1"/>
      <c r="AV65" s="1"/>
      <c r="AW65" s="1"/>
      <c r="AX65" s="1"/>
      <c r="AY65" s="1"/>
      <c r="AZ65" s="1"/>
      <c r="BA65" s="1"/>
    </row>
    <row r="66" spans="1:53" ht="12.75" customHeight="1">
      <c r="A66" s="23" t="s">
        <v>107</v>
      </c>
      <c r="B66" s="24">
        <v>2412688</v>
      </c>
      <c r="C66" s="38">
        <v>628072</v>
      </c>
      <c r="D66" s="38" t="s">
        <v>46</v>
      </c>
      <c r="E66" s="38" t="s">
        <v>26</v>
      </c>
      <c r="F66" s="9">
        <v>36</v>
      </c>
      <c r="G66" s="102" t="s">
        <v>106</v>
      </c>
      <c r="H66" s="38"/>
      <c r="I66" s="38"/>
      <c r="J66" s="38"/>
      <c r="K66" s="38"/>
      <c r="L66" s="38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"/>
      <c r="AR66" s="1"/>
      <c r="AS66" s="11"/>
      <c r="AT66" s="11"/>
      <c r="AU66" s="1"/>
      <c r="AV66" s="1"/>
      <c r="AW66" s="1"/>
      <c r="AX66" s="1"/>
      <c r="AY66" s="1"/>
      <c r="AZ66" s="1"/>
      <c r="BA66" s="1"/>
    </row>
    <row r="67" spans="1:53" ht="12.75" customHeight="1">
      <c r="A67" s="23" t="s">
        <v>108</v>
      </c>
      <c r="B67" s="24">
        <v>3105741</v>
      </c>
      <c r="C67" s="38">
        <v>453431</v>
      </c>
      <c r="D67" s="38" t="s">
        <v>46</v>
      </c>
      <c r="E67" s="38" t="s">
        <v>26</v>
      </c>
      <c r="F67" s="38">
        <v>36</v>
      </c>
      <c r="G67" s="103" t="s">
        <v>106</v>
      </c>
      <c r="H67" s="28"/>
      <c r="I67" s="28"/>
      <c r="J67" s="28"/>
      <c r="K67" s="28"/>
      <c r="L67" s="28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"/>
      <c r="AR67" s="1"/>
      <c r="AS67" s="11"/>
      <c r="AT67" s="11"/>
      <c r="AU67" s="1"/>
      <c r="AV67" s="1"/>
      <c r="AW67" s="1"/>
      <c r="AX67" s="1"/>
      <c r="AY67" s="1"/>
      <c r="AZ67" s="1"/>
      <c r="BA67" s="1"/>
    </row>
    <row r="68" spans="1:53" ht="12.75" customHeight="1">
      <c r="A68" s="23" t="s">
        <v>109</v>
      </c>
      <c r="B68" s="24"/>
      <c r="C68" s="38">
        <v>826409</v>
      </c>
      <c r="D68" s="38" t="s">
        <v>46</v>
      </c>
      <c r="E68" s="38" t="s">
        <v>33</v>
      </c>
      <c r="F68" s="9">
        <v>30</v>
      </c>
      <c r="G68" s="104" t="s">
        <v>110</v>
      </c>
      <c r="H68" s="38"/>
      <c r="I68" s="38"/>
      <c r="J68" s="38"/>
      <c r="K68" s="38"/>
      <c r="L68" s="38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"/>
      <c r="AR68" s="1"/>
      <c r="AS68" s="11"/>
      <c r="AT68" s="11"/>
      <c r="AU68" s="1"/>
      <c r="AV68" s="1"/>
      <c r="AW68" s="1"/>
      <c r="AX68" s="1"/>
      <c r="AY68" s="1"/>
      <c r="AZ68" s="1"/>
      <c r="BA68" s="1"/>
    </row>
    <row r="69" spans="1:53" ht="14.25" customHeight="1">
      <c r="A69" s="23" t="s">
        <v>111</v>
      </c>
      <c r="B69" s="15">
        <v>3139053</v>
      </c>
      <c r="C69" s="16">
        <v>1047876</v>
      </c>
      <c r="D69" s="17" t="s">
        <v>46</v>
      </c>
      <c r="E69" s="17" t="s">
        <v>26</v>
      </c>
      <c r="F69" s="16">
        <v>36</v>
      </c>
      <c r="G69" s="102" t="s">
        <v>112</v>
      </c>
      <c r="H69" s="37"/>
      <c r="I69" s="37"/>
      <c r="J69" s="37"/>
      <c r="K69" s="37"/>
      <c r="L69" s="37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1"/>
      <c r="AR69" s="1"/>
      <c r="AS69" s="11"/>
      <c r="AT69" s="11"/>
      <c r="AU69" s="1"/>
      <c r="AV69" s="1"/>
      <c r="AW69" s="1"/>
      <c r="AX69" s="1"/>
      <c r="AY69" s="1"/>
      <c r="AZ69" s="1"/>
      <c r="BA69" s="1"/>
    </row>
    <row r="70" spans="1:53" ht="14.25" customHeight="1">
      <c r="A70" s="94" t="s">
        <v>113</v>
      </c>
      <c r="B70" s="5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2"/>
      <c r="AQ70" s="1"/>
      <c r="AR70" s="1"/>
      <c r="AS70" s="11"/>
      <c r="AT70" s="11"/>
      <c r="AU70" s="1"/>
      <c r="AV70" s="1"/>
      <c r="AW70" s="1"/>
      <c r="AX70" s="1"/>
      <c r="AY70" s="1"/>
      <c r="AZ70" s="1"/>
      <c r="BA70" s="1"/>
    </row>
    <row r="71" spans="1:53" ht="14.25" customHeight="1">
      <c r="A71" s="14" t="s">
        <v>114</v>
      </c>
      <c r="B71" s="21">
        <v>2648703</v>
      </c>
      <c r="C71" s="16">
        <v>94608</v>
      </c>
      <c r="D71" s="17" t="s">
        <v>25</v>
      </c>
      <c r="E71" s="17" t="s">
        <v>33</v>
      </c>
      <c r="F71" s="16">
        <v>30</v>
      </c>
      <c r="G71" s="17"/>
      <c r="H71" s="17"/>
      <c r="I71" s="17"/>
      <c r="J71" s="17"/>
      <c r="K71" s="17"/>
      <c r="L71" s="17"/>
      <c r="M71" s="68" t="s">
        <v>49</v>
      </c>
      <c r="N71" s="68" t="s">
        <v>49</v>
      </c>
      <c r="O71" s="68" t="s">
        <v>49</v>
      </c>
      <c r="P71" s="68" t="s">
        <v>49</v>
      </c>
      <c r="Q71" s="68" t="s">
        <v>49</v>
      </c>
      <c r="R71" s="68" t="s">
        <v>49</v>
      </c>
      <c r="S71" s="68" t="s">
        <v>49</v>
      </c>
      <c r="T71" s="68" t="s">
        <v>49</v>
      </c>
      <c r="U71" s="68" t="s">
        <v>49</v>
      </c>
      <c r="V71" s="68" t="s">
        <v>49</v>
      </c>
      <c r="W71" s="68" t="s">
        <v>49</v>
      </c>
      <c r="X71" s="68" t="s">
        <v>49</v>
      </c>
      <c r="Y71" s="68" t="s">
        <v>49</v>
      </c>
      <c r="Z71" s="68" t="s">
        <v>49</v>
      </c>
      <c r="AA71" s="68" t="s">
        <v>49</v>
      </c>
      <c r="AB71" s="68" t="s">
        <v>49</v>
      </c>
      <c r="AC71" s="68" t="s">
        <v>49</v>
      </c>
      <c r="AD71" s="68" t="s">
        <v>49</v>
      </c>
      <c r="AE71" s="68" t="s">
        <v>49</v>
      </c>
      <c r="AF71" s="68" t="s">
        <v>49</v>
      </c>
      <c r="AG71" s="68" t="s">
        <v>49</v>
      </c>
      <c r="AH71" s="68" t="s">
        <v>49</v>
      </c>
      <c r="AI71" s="68" t="s">
        <v>49</v>
      </c>
      <c r="AJ71" s="68" t="s">
        <v>49</v>
      </c>
      <c r="AK71" s="68" t="s">
        <v>49</v>
      </c>
      <c r="AL71" s="68" t="s">
        <v>49</v>
      </c>
      <c r="AM71" s="68" t="s">
        <v>49</v>
      </c>
      <c r="AN71" s="68" t="s">
        <v>49</v>
      </c>
      <c r="AO71" s="68" t="s">
        <v>49</v>
      </c>
      <c r="AP71" s="68" t="s">
        <v>49</v>
      </c>
      <c r="AQ71" s="1"/>
      <c r="AR71" s="1"/>
      <c r="AS71" s="11"/>
      <c r="AT71" s="11"/>
      <c r="AU71" s="1"/>
      <c r="AV71" s="1"/>
      <c r="AW71" s="1"/>
      <c r="AX71" s="1"/>
      <c r="AY71" s="1"/>
      <c r="AZ71" s="1"/>
      <c r="BA71" s="1"/>
    </row>
    <row r="72" spans="1:53" ht="14.25" customHeight="1">
      <c r="A72" s="23" t="s">
        <v>116</v>
      </c>
      <c r="B72" s="43">
        <v>1158067</v>
      </c>
      <c r="C72" s="44">
        <v>67584</v>
      </c>
      <c r="D72" s="36" t="s">
        <v>64</v>
      </c>
      <c r="E72" s="36" t="s">
        <v>33</v>
      </c>
      <c r="F72" s="44">
        <v>30</v>
      </c>
      <c r="G72" s="36"/>
      <c r="H72" s="36"/>
      <c r="I72" s="36"/>
      <c r="J72" s="36"/>
      <c r="K72" s="36"/>
      <c r="L72" s="36"/>
      <c r="M72" s="39" t="s">
        <v>49</v>
      </c>
      <c r="N72" s="39" t="s">
        <v>49</v>
      </c>
      <c r="O72" s="39" t="s">
        <v>49</v>
      </c>
      <c r="P72" s="39" t="s">
        <v>49</v>
      </c>
      <c r="Q72" s="39" t="s">
        <v>49</v>
      </c>
      <c r="R72" s="39" t="s">
        <v>49</v>
      </c>
      <c r="S72" s="39" t="s">
        <v>49</v>
      </c>
      <c r="T72" s="39" t="s">
        <v>49</v>
      </c>
      <c r="U72" s="39" t="s">
        <v>49</v>
      </c>
      <c r="V72" s="39" t="s">
        <v>49</v>
      </c>
      <c r="W72" s="39" t="s">
        <v>49</v>
      </c>
      <c r="X72" s="39" t="s">
        <v>49</v>
      </c>
      <c r="Y72" s="39" t="s">
        <v>49</v>
      </c>
      <c r="Z72" s="39" t="s">
        <v>49</v>
      </c>
      <c r="AA72" s="39" t="s">
        <v>49</v>
      </c>
      <c r="AB72" s="39" t="s">
        <v>49</v>
      </c>
      <c r="AC72" s="39" t="s">
        <v>49</v>
      </c>
      <c r="AD72" s="39" t="s">
        <v>49</v>
      </c>
      <c r="AE72" s="39" t="s">
        <v>49</v>
      </c>
      <c r="AF72" s="39" t="s">
        <v>49</v>
      </c>
      <c r="AG72" s="39" t="s">
        <v>49</v>
      </c>
      <c r="AH72" s="39" t="s">
        <v>49</v>
      </c>
      <c r="AI72" s="39" t="s">
        <v>49</v>
      </c>
      <c r="AJ72" s="39" t="s">
        <v>49</v>
      </c>
      <c r="AK72" s="39" t="s">
        <v>49</v>
      </c>
      <c r="AL72" s="39" t="s">
        <v>49</v>
      </c>
      <c r="AM72" s="39" t="s">
        <v>49</v>
      </c>
      <c r="AN72" s="39" t="s">
        <v>49</v>
      </c>
      <c r="AO72" s="53" t="s">
        <v>49</v>
      </c>
      <c r="AP72" s="39" t="s">
        <v>49</v>
      </c>
      <c r="AQ72" s="1"/>
      <c r="AR72" s="1"/>
      <c r="AS72" s="11"/>
      <c r="AT72" s="11"/>
      <c r="AU72" s="1"/>
      <c r="AV72" s="1"/>
      <c r="AW72" s="1"/>
      <c r="AX72" s="1"/>
      <c r="AY72" s="1"/>
      <c r="AZ72" s="1"/>
      <c r="BA72" s="1"/>
    </row>
    <row r="73" spans="1:53" ht="14.25" customHeight="1">
      <c r="A73" s="23" t="s">
        <v>117</v>
      </c>
      <c r="B73" s="24">
        <v>3049166</v>
      </c>
      <c r="C73" s="9">
        <v>439439</v>
      </c>
      <c r="D73" s="38" t="s">
        <v>118</v>
      </c>
      <c r="E73" s="38" t="s">
        <v>26</v>
      </c>
      <c r="F73" s="9">
        <v>36</v>
      </c>
      <c r="G73" s="38"/>
      <c r="H73" s="38"/>
      <c r="I73" s="38"/>
      <c r="J73" s="38"/>
      <c r="K73" s="38"/>
      <c r="L73" s="38"/>
      <c r="M73" s="19" t="s">
        <v>119</v>
      </c>
      <c r="N73" s="19" t="s">
        <v>119</v>
      </c>
      <c r="O73" s="19" t="s">
        <v>119</v>
      </c>
      <c r="P73" s="19" t="s">
        <v>119</v>
      </c>
      <c r="Q73" s="19" t="s">
        <v>119</v>
      </c>
      <c r="R73" s="19" t="s">
        <v>119</v>
      </c>
      <c r="S73" s="19" t="s">
        <v>119</v>
      </c>
      <c r="T73" s="19" t="s">
        <v>119</v>
      </c>
      <c r="U73" s="19" t="s">
        <v>119</v>
      </c>
      <c r="V73" s="19" t="s">
        <v>119</v>
      </c>
      <c r="W73" s="19" t="s">
        <v>119</v>
      </c>
      <c r="X73" s="19" t="s">
        <v>119</v>
      </c>
      <c r="Y73" s="19" t="s">
        <v>119</v>
      </c>
      <c r="Z73" s="19" t="s">
        <v>119</v>
      </c>
      <c r="AA73" s="19" t="s">
        <v>119</v>
      </c>
      <c r="AB73" s="19" t="s">
        <v>119</v>
      </c>
      <c r="AC73" s="19" t="s">
        <v>119</v>
      </c>
      <c r="AD73" s="19" t="s">
        <v>119</v>
      </c>
      <c r="AE73" s="19" t="s">
        <v>119</v>
      </c>
      <c r="AF73" s="19" t="s">
        <v>119</v>
      </c>
      <c r="AG73" s="19" t="s">
        <v>119</v>
      </c>
      <c r="AH73" s="19" t="s">
        <v>119</v>
      </c>
      <c r="AI73" s="19" t="s">
        <v>119</v>
      </c>
      <c r="AJ73" s="19" t="s">
        <v>119</v>
      </c>
      <c r="AK73" s="19" t="s">
        <v>119</v>
      </c>
      <c r="AL73" s="19" t="s">
        <v>119</v>
      </c>
      <c r="AM73" s="19" t="s">
        <v>119</v>
      </c>
      <c r="AN73" s="19" t="s">
        <v>119</v>
      </c>
      <c r="AO73" s="27"/>
      <c r="AP73" s="19"/>
      <c r="AQ73" s="1"/>
      <c r="AR73" s="1"/>
      <c r="AS73" s="11"/>
      <c r="AT73" s="11"/>
      <c r="AU73" s="1"/>
      <c r="AV73" s="1"/>
      <c r="AW73" s="1"/>
      <c r="AX73" s="1"/>
      <c r="AY73" s="1"/>
      <c r="AZ73" s="1"/>
      <c r="BA73" s="1"/>
    </row>
    <row r="74" spans="1:53" ht="14.25" customHeight="1">
      <c r="A74" s="55" t="s">
        <v>120</v>
      </c>
      <c r="B74" s="5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2"/>
      <c r="AQ74" s="1"/>
      <c r="AR74" s="1"/>
      <c r="AS74" s="11"/>
      <c r="AT74" s="11"/>
      <c r="AU74" s="1"/>
      <c r="AV74" s="1"/>
      <c r="AW74" s="1"/>
      <c r="AX74" s="1"/>
      <c r="AY74" s="1"/>
      <c r="AZ74" s="1"/>
      <c r="BA74" s="1"/>
    </row>
    <row r="75" spans="1:53" ht="14.25" customHeight="1">
      <c r="A75" s="14" t="s">
        <v>121</v>
      </c>
      <c r="B75" s="15" t="s">
        <v>119</v>
      </c>
      <c r="C75" s="120" t="s">
        <v>122</v>
      </c>
      <c r="D75" s="121"/>
      <c r="E75" s="121"/>
      <c r="F75" s="121"/>
      <c r="G75" s="121"/>
      <c r="H75" s="121"/>
      <c r="I75" s="121"/>
      <c r="J75" s="121"/>
      <c r="K75" s="121"/>
      <c r="L75" s="121"/>
      <c r="M75" s="105"/>
      <c r="N75" s="105"/>
      <c r="O75" s="105"/>
      <c r="P75" s="105"/>
      <c r="Q75" s="105"/>
      <c r="R75" s="35"/>
      <c r="S75" s="36" t="s">
        <v>35</v>
      </c>
      <c r="T75" s="122" t="s">
        <v>123</v>
      </c>
      <c r="U75" s="121"/>
      <c r="V75" s="121"/>
      <c r="W75" s="121"/>
      <c r="X75" s="121"/>
      <c r="Y75" s="121"/>
      <c r="Z75" s="123"/>
      <c r="AA75" s="36" t="s">
        <v>124</v>
      </c>
      <c r="AB75" s="122" t="s">
        <v>125</v>
      </c>
      <c r="AC75" s="121"/>
      <c r="AD75" s="121"/>
      <c r="AE75" s="121"/>
      <c r="AF75" s="121"/>
      <c r="AG75" s="121"/>
      <c r="AH75" s="123"/>
      <c r="AI75" s="36" t="s">
        <v>126</v>
      </c>
      <c r="AJ75" s="106"/>
      <c r="AK75" s="106"/>
      <c r="AL75" s="106"/>
      <c r="AM75" s="106"/>
      <c r="AN75" s="106"/>
      <c r="AO75" s="106"/>
      <c r="AP75" s="106"/>
      <c r="AQ75" s="1"/>
      <c r="AR75" s="1"/>
      <c r="AS75" s="11"/>
      <c r="AT75" s="11"/>
      <c r="AU75" s="1"/>
      <c r="AV75" s="1"/>
      <c r="AW75" s="1"/>
      <c r="AX75" s="1"/>
      <c r="AY75" s="1"/>
      <c r="AZ75" s="1"/>
      <c r="BA75" s="1"/>
    </row>
    <row r="76" spans="1:53" ht="14.25" customHeight="1">
      <c r="A76" s="14" t="s">
        <v>127</v>
      </c>
      <c r="B76" s="15" t="s">
        <v>128</v>
      </c>
      <c r="C76" s="120" t="s">
        <v>129</v>
      </c>
      <c r="D76" s="121"/>
      <c r="E76" s="121"/>
      <c r="F76" s="121"/>
      <c r="G76" s="121"/>
      <c r="H76" s="121"/>
      <c r="I76" s="121"/>
      <c r="J76" s="121"/>
      <c r="K76" s="121"/>
      <c r="L76" s="121"/>
      <c r="M76" s="105"/>
      <c r="N76" s="105"/>
      <c r="O76" s="105"/>
      <c r="P76" s="105"/>
      <c r="Q76" s="105"/>
      <c r="R76" s="35"/>
      <c r="S76" s="36" t="s">
        <v>130</v>
      </c>
      <c r="T76" s="122" t="s">
        <v>131</v>
      </c>
      <c r="U76" s="121"/>
      <c r="V76" s="121"/>
      <c r="W76" s="121"/>
      <c r="X76" s="121"/>
      <c r="Y76" s="121"/>
      <c r="Z76" s="123"/>
      <c r="AA76" s="36" t="s">
        <v>132</v>
      </c>
      <c r="AB76" s="122" t="s">
        <v>133</v>
      </c>
      <c r="AC76" s="121"/>
      <c r="AD76" s="121"/>
      <c r="AE76" s="121"/>
      <c r="AF76" s="121"/>
      <c r="AG76" s="121"/>
      <c r="AH76" s="123"/>
      <c r="AI76" s="36" t="s">
        <v>134</v>
      </c>
      <c r="AJ76" s="107"/>
      <c r="AK76" s="107"/>
      <c r="AL76" s="107"/>
      <c r="AM76" s="107"/>
      <c r="AN76" s="107"/>
      <c r="AO76" s="107"/>
      <c r="AP76" s="107"/>
      <c r="AQ76" s="106"/>
      <c r="AR76" s="106"/>
      <c r="AS76" s="106"/>
      <c r="AT76" s="106"/>
      <c r="AU76" s="1"/>
      <c r="AV76" s="1"/>
      <c r="AW76" s="1"/>
      <c r="AX76" s="1"/>
      <c r="AY76" s="1"/>
      <c r="AZ76" s="1"/>
      <c r="BA76" s="1"/>
    </row>
    <row r="77" spans="1:53" ht="14.25" customHeight="1">
      <c r="A77" s="14" t="s">
        <v>135</v>
      </c>
      <c r="B77" s="15" t="s">
        <v>49</v>
      </c>
      <c r="C77" s="120" t="s">
        <v>136</v>
      </c>
      <c r="D77" s="121"/>
      <c r="E77" s="121"/>
      <c r="F77" s="121"/>
      <c r="G77" s="121"/>
      <c r="H77" s="121"/>
      <c r="I77" s="121"/>
      <c r="J77" s="121"/>
      <c r="K77" s="121"/>
      <c r="L77" s="121"/>
      <c r="M77" s="105"/>
      <c r="N77" s="105"/>
      <c r="O77" s="105"/>
      <c r="P77" s="105"/>
      <c r="Q77" s="105"/>
      <c r="R77" s="35"/>
      <c r="S77" s="36" t="s">
        <v>137</v>
      </c>
      <c r="T77" s="122" t="s">
        <v>138</v>
      </c>
      <c r="U77" s="121"/>
      <c r="V77" s="121"/>
      <c r="W77" s="121"/>
      <c r="X77" s="121"/>
      <c r="Y77" s="121"/>
      <c r="Z77" s="123"/>
      <c r="AA77" s="36" t="s">
        <v>139</v>
      </c>
      <c r="AB77" s="122"/>
      <c r="AC77" s="121"/>
      <c r="AD77" s="121"/>
      <c r="AE77" s="121"/>
      <c r="AF77" s="121"/>
      <c r="AG77" s="121"/>
      <c r="AH77" s="123"/>
      <c r="AI77" s="36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"/>
      <c r="AV77" s="1"/>
      <c r="AW77" s="1"/>
      <c r="AX77" s="1"/>
      <c r="AY77" s="1"/>
      <c r="AZ77" s="1"/>
      <c r="BA77" s="1"/>
    </row>
    <row r="78" spans="1:53" ht="14.25" customHeight="1">
      <c r="A78" s="17" t="s">
        <v>140</v>
      </c>
      <c r="B78" s="17" t="s">
        <v>141</v>
      </c>
      <c r="C78" s="120" t="s">
        <v>142</v>
      </c>
      <c r="D78" s="121"/>
      <c r="E78" s="121"/>
      <c r="F78" s="121"/>
      <c r="G78" s="121"/>
      <c r="H78" s="121"/>
      <c r="I78" s="121"/>
      <c r="J78" s="121"/>
      <c r="K78" s="121"/>
      <c r="L78" s="121"/>
      <c r="M78" s="105"/>
      <c r="N78" s="105"/>
      <c r="O78" s="105"/>
      <c r="P78" s="105"/>
      <c r="Q78" s="105"/>
      <c r="R78" s="35"/>
      <c r="S78" s="36" t="s">
        <v>42</v>
      </c>
      <c r="T78" s="122" t="s">
        <v>143</v>
      </c>
      <c r="U78" s="121"/>
      <c r="V78" s="121"/>
      <c r="W78" s="121"/>
      <c r="X78" s="121"/>
      <c r="Y78" s="121"/>
      <c r="Z78" s="123"/>
      <c r="AA78" s="36" t="s">
        <v>144</v>
      </c>
      <c r="AB78" s="122"/>
      <c r="AC78" s="121"/>
      <c r="AD78" s="121"/>
      <c r="AE78" s="121"/>
      <c r="AF78" s="121"/>
      <c r="AG78" s="121"/>
      <c r="AH78" s="123"/>
      <c r="AI78" s="36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"/>
      <c r="AV78" s="1"/>
      <c r="AW78" s="1"/>
      <c r="AX78" s="1"/>
      <c r="AY78" s="1"/>
      <c r="AZ78" s="1"/>
      <c r="BA78" s="1"/>
    </row>
    <row r="79" spans="1:53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07"/>
      <c r="AR79" s="107"/>
      <c r="AS79" s="107"/>
      <c r="AT79" s="107"/>
      <c r="AU79" s="1"/>
      <c r="AV79" s="1"/>
      <c r="AW79" s="1"/>
      <c r="AX79" s="1"/>
      <c r="AY79" s="1"/>
      <c r="AZ79" s="1"/>
      <c r="BA79" s="1"/>
    </row>
    <row r="80" spans="1:53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spans="1:53" ht="14.25" customHeight="1">
      <c r="A81" s="10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1:53" ht="14.25" customHeight="1">
      <c r="A82" s="10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1:53" ht="14.25" customHeight="1">
      <c r="A83" s="10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1:53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1:53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1:53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1:53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1:53" ht="14.25" customHeight="1">
      <c r="A88" s="10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1:53" ht="14.25" customHeight="1">
      <c r="A89" s="10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1:53" ht="14.25" customHeight="1">
      <c r="A90" s="10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1:53" ht="14.25" customHeight="1">
      <c r="A91" s="10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1:53" ht="14.25" customHeight="1">
      <c r="A92" s="10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1:53" ht="14.25" customHeight="1">
      <c r="A93" s="10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1:53" ht="14.25" customHeight="1">
      <c r="A94" s="10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1:53" ht="14.25" customHeight="1">
      <c r="A95" s="10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spans="1:53" ht="14.25" customHeight="1">
      <c r="A96" s="10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</row>
    <row r="97" spans="1:53" ht="14.25" customHeight="1">
      <c r="A97" s="10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</row>
    <row r="98" spans="1:53" ht="14.25" customHeight="1">
      <c r="A98" s="10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</row>
    <row r="99" spans="1:53" ht="14.25" customHeight="1">
      <c r="A99" s="10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spans="1:53" ht="14.25" customHeight="1">
      <c r="A100" s="10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spans="1:53" ht="14.25" customHeight="1">
      <c r="A101" s="10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1:53" ht="14.25" customHeight="1">
      <c r="A102" s="10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1:53" ht="14.25" customHeight="1">
      <c r="A103" s="10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1:53" ht="14.25" customHeight="1">
      <c r="A104" s="10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1:53" ht="14.25" customHeight="1">
      <c r="A105" s="10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spans="1:53" ht="14.25" customHeight="1">
      <c r="A106" s="10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1:53" ht="14.25" customHeight="1">
      <c r="A107" s="10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spans="1:53" ht="14.25" customHeight="1">
      <c r="A108" s="10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spans="1:53" ht="14.25" customHeight="1">
      <c r="A109" s="10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spans="1:53" ht="14.25" customHeight="1">
      <c r="A110" s="10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spans="1:53" ht="14.25" customHeight="1">
      <c r="A111" s="10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spans="1:53" ht="14.25" customHeight="1">
      <c r="A112" s="10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spans="1:53" ht="14.25" customHeight="1">
      <c r="A113" s="10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spans="1:53" ht="14.25" customHeight="1">
      <c r="A114" s="10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spans="1:53" ht="14.25" customHeight="1">
      <c r="A115" s="10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spans="1:53" ht="14.25" customHeight="1">
      <c r="A116" s="10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spans="1:53" ht="14.25" customHeight="1">
      <c r="A117" s="10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spans="1:53" ht="14.25" customHeight="1">
      <c r="A118" s="10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spans="1:53" ht="14.25" customHeight="1">
      <c r="A119" s="10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</row>
    <row r="120" spans="1:53" ht="14.25" customHeight="1">
      <c r="A120" s="10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spans="1:53" ht="14.25" customHeight="1">
      <c r="A121" s="10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spans="1:53" ht="14.25" customHeight="1">
      <c r="A122" s="10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spans="1:53" ht="14.25" customHeight="1">
      <c r="A123" s="10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spans="1:53" ht="14.25" customHeight="1">
      <c r="A124" s="10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spans="1:53" ht="14.25" customHeight="1">
      <c r="A125" s="10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spans="1:53" ht="14.25" customHeight="1">
      <c r="A126" s="10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spans="1:53" ht="14.25" customHeight="1">
      <c r="A127" s="10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spans="1:53" ht="14.25" customHeight="1">
      <c r="A128" s="10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spans="1:53" ht="14.25" customHeight="1">
      <c r="A129" s="10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spans="1:53" ht="14.25" customHeight="1">
      <c r="A130" s="10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spans="1:53" ht="14.25" customHeight="1">
      <c r="A131" s="10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spans="1:53" ht="14.25" customHeight="1">
      <c r="A132" s="10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spans="1:53" ht="14.25" customHeight="1">
      <c r="A133" s="10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spans="1:53" ht="14.25" customHeight="1">
      <c r="A134" s="10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spans="1:53" ht="14.25" customHeight="1">
      <c r="A135" s="10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spans="1:53" ht="14.25" customHeight="1">
      <c r="A136" s="10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spans="1:53" ht="14.25" customHeight="1">
      <c r="A137" s="10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spans="1:53" ht="14.25" customHeight="1">
      <c r="A138" s="10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spans="1:53" ht="14.25" customHeight="1">
      <c r="A139" s="10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spans="1:53" ht="14.25" customHeight="1">
      <c r="A140" s="10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spans="1:53" ht="14.25" customHeight="1">
      <c r="A141" s="10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spans="1:53" ht="14.25" customHeight="1">
      <c r="A142" s="10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spans="1:53" ht="14.25" customHeight="1">
      <c r="A143" s="10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spans="1:53" ht="14.25" customHeight="1">
      <c r="A144" s="10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spans="1:53" ht="14.25" customHeight="1">
      <c r="A145" s="10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spans="1:53" ht="14.25" customHeight="1">
      <c r="A146" s="10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spans="1:53" ht="14.25" customHeight="1">
      <c r="A147" s="10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spans="1:53" ht="14.25" customHeight="1">
      <c r="A148" s="10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spans="1:53" ht="14.25" customHeight="1">
      <c r="A149" s="10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spans="1:53" ht="14.25" customHeight="1">
      <c r="A150" s="10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spans="1:53" ht="14.25" customHeight="1">
      <c r="A151" s="10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spans="1:53" ht="14.25" customHeight="1">
      <c r="A152" s="10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spans="1:53" ht="14.25" customHeight="1">
      <c r="A153" s="10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spans="1:53" ht="14.25" customHeight="1">
      <c r="A154" s="10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spans="1:53" ht="14.25" customHeight="1">
      <c r="A155" s="10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spans="1:53" ht="14.25" customHeight="1">
      <c r="A156" s="10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1:53" ht="14.25" customHeight="1">
      <c r="A157" s="10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1:53" ht="14.25" customHeight="1">
      <c r="A158" s="10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1:53" ht="14.25" customHeight="1">
      <c r="A159" s="10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1:53" ht="14.25" customHeight="1">
      <c r="A160" s="10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1:53" ht="14.25" customHeight="1">
      <c r="A161" s="10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1:53" ht="14.25" customHeight="1">
      <c r="A162" s="10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1:53" ht="14.25" customHeight="1">
      <c r="A163" s="10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1:53" ht="14.25" customHeight="1">
      <c r="A164" s="10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1:53" ht="14.25" customHeight="1">
      <c r="A165" s="10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1:53" ht="14.25" customHeight="1">
      <c r="A166" s="10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1:53" ht="14.25" customHeight="1">
      <c r="A167" s="10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1:53" ht="14.25" customHeight="1">
      <c r="A168" s="10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1:53" ht="14.25" customHeight="1">
      <c r="A169" s="10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1:53" ht="14.25" customHeight="1">
      <c r="A170" s="10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1:53" ht="14.25" customHeight="1">
      <c r="A171" s="10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1:53" ht="14.25" customHeight="1">
      <c r="A172" s="10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1:53" ht="14.25" customHeight="1">
      <c r="A173" s="10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1:53" ht="14.25" customHeight="1">
      <c r="A174" s="10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1:53" ht="14.25" customHeight="1">
      <c r="A175" s="10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1:53" ht="14.25" customHeight="1">
      <c r="A176" s="10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spans="1:53" ht="14.25" customHeight="1">
      <c r="A177" s="10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spans="1:53" ht="14.25" customHeight="1">
      <c r="A178" s="10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spans="1:53" ht="14.25" customHeight="1">
      <c r="A179" s="10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spans="1:53" ht="14.25" customHeight="1">
      <c r="A180" s="10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spans="1:53" ht="14.25" customHeight="1">
      <c r="A181" s="10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spans="1:53" ht="14.25" customHeight="1">
      <c r="A182" s="10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spans="1:53" ht="14.25" customHeight="1">
      <c r="A183" s="10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spans="1:53" ht="14.25" customHeight="1">
      <c r="A184" s="10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spans="1:53" ht="14.25" customHeight="1">
      <c r="A185" s="10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spans="1:53" ht="14.25" customHeight="1">
      <c r="A186" s="10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spans="1:53" ht="14.25" customHeight="1">
      <c r="A187" s="10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spans="1:53" ht="14.25" customHeight="1">
      <c r="A188" s="10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spans="1:53" ht="14.25" customHeight="1">
      <c r="A189" s="10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spans="1:53" ht="14.25" customHeight="1">
      <c r="A190" s="10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spans="1:53" ht="14.25" customHeight="1">
      <c r="A191" s="10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spans="1:53" ht="14.25" customHeight="1">
      <c r="A192" s="10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spans="1:53" ht="14.25" customHeight="1">
      <c r="A193" s="10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spans="1:53" ht="14.25" customHeight="1">
      <c r="A194" s="10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spans="1:53" ht="14.25" customHeight="1">
      <c r="A195" s="10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spans="1:53" ht="14.25" customHeight="1">
      <c r="A196" s="10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spans="1:53" ht="14.25" customHeight="1">
      <c r="A197" s="10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spans="1:53" ht="14.25" customHeight="1">
      <c r="A198" s="10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spans="1:53" ht="14.25" customHeight="1">
      <c r="A199" s="10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spans="1:53" ht="14.25" customHeight="1">
      <c r="A200" s="10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spans="1:53" ht="14.25" customHeight="1">
      <c r="A201" s="10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spans="1:53" ht="14.25" customHeight="1">
      <c r="A202" s="10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spans="1:53" ht="14.25" customHeight="1">
      <c r="A203" s="10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spans="1:53" ht="14.25" customHeight="1">
      <c r="A204" s="10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spans="1:53" ht="14.25" customHeight="1">
      <c r="A205" s="10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spans="1:53" ht="14.25" customHeight="1">
      <c r="A206" s="10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spans="1:53" ht="14.25" customHeight="1">
      <c r="A207" s="10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spans="1:53" ht="14.25" customHeight="1">
      <c r="A208" s="10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spans="1:53" ht="14.25" customHeight="1">
      <c r="A209" s="10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spans="1:53" ht="14.25" customHeight="1">
      <c r="A210" s="10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spans="1:53" ht="14.25" customHeight="1">
      <c r="A211" s="10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spans="1:53" ht="14.25" customHeight="1">
      <c r="A212" s="10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spans="1:53" ht="14.25" customHeight="1">
      <c r="A213" s="10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spans="1:53" ht="14.25" customHeight="1">
      <c r="A214" s="10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spans="1:53" ht="14.25" customHeight="1">
      <c r="A215" s="10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spans="1:53" ht="14.25" customHeight="1">
      <c r="A216" s="10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spans="1:53" ht="14.25" customHeight="1">
      <c r="A217" s="10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spans="1:53" ht="14.25" customHeight="1">
      <c r="A218" s="10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spans="1:53" ht="14.25" customHeight="1">
      <c r="A219" s="10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spans="1:53" ht="14.25" customHeight="1">
      <c r="A220" s="10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spans="1:53" ht="14.25" customHeight="1">
      <c r="A221" s="10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spans="1:53" ht="14.25" customHeight="1">
      <c r="A222" s="10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spans="1:53" ht="14.25" customHeight="1">
      <c r="A223" s="10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spans="1:53" ht="14.25" customHeight="1">
      <c r="A224" s="10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spans="1:53" ht="14.25" customHeight="1">
      <c r="A225" s="10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spans="1:53" ht="14.25" customHeight="1">
      <c r="A226" s="10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spans="1:53" ht="14.25" customHeight="1">
      <c r="A227" s="10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spans="1:53" ht="14.25" customHeight="1">
      <c r="A228" s="10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spans="1:53" ht="14.25" customHeight="1">
      <c r="A229" s="10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spans="1:53" ht="14.25" customHeight="1">
      <c r="A230" s="10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spans="1:53" ht="14.25" customHeight="1">
      <c r="A231" s="10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spans="1:53" ht="14.25" customHeight="1">
      <c r="A232" s="10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spans="1:53" ht="14.25" customHeight="1">
      <c r="A233" s="10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spans="1:53" ht="14.25" customHeight="1">
      <c r="A234" s="10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spans="1:53" ht="14.25" customHeight="1">
      <c r="A235" s="10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spans="1:53" ht="14.25" customHeight="1">
      <c r="A236" s="10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spans="1:53" ht="14.25" customHeight="1">
      <c r="A237" s="10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  <row r="238" spans="1:53" ht="14.25" customHeight="1">
      <c r="A238" s="10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</row>
    <row r="239" spans="1:53" ht="14.25" customHeight="1">
      <c r="A239" s="10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</row>
    <row r="240" spans="1:53" ht="14.25" customHeight="1">
      <c r="A240" s="10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</row>
    <row r="241" spans="1:53" ht="14.25" customHeight="1">
      <c r="A241" s="10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</row>
    <row r="242" spans="1:53" ht="14.25" customHeight="1">
      <c r="A242" s="10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</row>
    <row r="243" spans="1:53" ht="14.25" customHeight="1">
      <c r="A243" s="10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</row>
    <row r="244" spans="1:53" ht="14.25" customHeight="1">
      <c r="A244" s="10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</row>
    <row r="245" spans="1:53" ht="14.25" customHeight="1">
      <c r="A245" s="10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</row>
    <row r="246" spans="1:53" ht="14.25" customHeight="1">
      <c r="A246" s="10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</row>
    <row r="247" spans="1:53" ht="14.25" customHeight="1">
      <c r="A247" s="10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</row>
    <row r="248" spans="1:53" ht="14.25" customHeight="1">
      <c r="A248" s="10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</row>
    <row r="249" spans="1:53" ht="14.25" customHeight="1">
      <c r="A249" s="10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</row>
    <row r="250" spans="1:53" ht="14.25" customHeight="1">
      <c r="A250" s="10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</row>
    <row r="251" spans="1:53" ht="14.25" customHeight="1">
      <c r="A251" s="10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</row>
    <row r="252" spans="1:53" ht="14.25" customHeight="1">
      <c r="A252" s="10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</row>
    <row r="253" spans="1:53" ht="14.25" customHeight="1">
      <c r="A253" s="10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spans="1:53" ht="14.25" customHeight="1">
      <c r="A254" s="10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spans="1:53" ht="14.25" customHeight="1">
      <c r="A255" s="10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spans="1:53" ht="14.25" customHeight="1">
      <c r="A256" s="10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spans="1:53" ht="14.25" customHeight="1">
      <c r="A257" s="10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spans="1:53" ht="14.25" customHeight="1">
      <c r="A258" s="10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spans="1:53" ht="14.25" customHeight="1">
      <c r="A259" s="10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spans="1:53" ht="14.25" customHeight="1">
      <c r="A260" s="10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spans="1:53" ht="14.25" customHeight="1">
      <c r="A261" s="10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spans="1:53" ht="14.25" customHeight="1">
      <c r="A262" s="10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spans="1:53" ht="14.25" customHeight="1">
      <c r="A263" s="10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spans="1:53" ht="14.25" customHeight="1">
      <c r="A264" s="10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spans="1:53" ht="14.25" customHeight="1">
      <c r="A265" s="10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spans="1:53" ht="14.25" customHeight="1">
      <c r="A266" s="10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</row>
    <row r="267" spans="1:53" ht="14.25" customHeight="1">
      <c r="A267" s="10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</row>
    <row r="268" spans="1:53" ht="14.25" customHeight="1">
      <c r="A268" s="10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</row>
    <row r="269" spans="1:53" ht="14.25" customHeight="1">
      <c r="A269" s="10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1:53" ht="14.25" customHeight="1">
      <c r="A270" s="10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1:53" ht="14.25" customHeight="1">
      <c r="A271" s="10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ht="14.25" customHeight="1">
      <c r="A272" s="10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1:53" ht="14.25" customHeight="1">
      <c r="A273" s="10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1:53" ht="14.25" customHeight="1">
      <c r="A274" s="10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</row>
    <row r="275" spans="1:53" ht="14.25" customHeight="1">
      <c r="A275" s="10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</row>
    <row r="276" spans="1:53" ht="14.25" customHeight="1">
      <c r="A276" s="10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</row>
    <row r="277" spans="1:53" ht="14.25" customHeight="1">
      <c r="A277" s="10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</row>
    <row r="278" spans="1:53" ht="14.25" customHeight="1">
      <c r="A278" s="10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</row>
    <row r="279" spans="1:53" ht="14.25" customHeight="1">
      <c r="A279" s="10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</row>
    <row r="280" spans="1:53" ht="14.25" customHeight="1">
      <c r="A280" s="10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</row>
    <row r="281" spans="1:53" ht="14.25" customHeight="1">
      <c r="A281" s="10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</row>
    <row r="282" spans="1:53" ht="14.25" customHeight="1">
      <c r="A282" s="10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</row>
    <row r="283" spans="1:53" ht="14.25" customHeight="1">
      <c r="A283" s="10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</row>
    <row r="284" spans="1:53" ht="14.25" customHeight="1">
      <c r="A284" s="10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</row>
    <row r="285" spans="1:53" ht="14.25" customHeight="1">
      <c r="A285" s="10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</row>
    <row r="286" spans="1:53" ht="14.25" customHeight="1">
      <c r="A286" s="10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</row>
    <row r="287" spans="1:53" ht="14.25" customHeight="1">
      <c r="A287" s="10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</row>
    <row r="288" spans="1:53" ht="14.25" customHeight="1">
      <c r="A288" s="10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</row>
    <row r="289" spans="1:53" ht="14.25" customHeight="1">
      <c r="A289" s="10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</row>
    <row r="290" spans="1:53" ht="14.25" customHeight="1">
      <c r="A290" s="10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</row>
    <row r="291" spans="1:53" ht="14.25" customHeight="1">
      <c r="A291" s="10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</row>
    <row r="292" spans="1:53" ht="14.25" customHeight="1">
      <c r="A292" s="10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</row>
    <row r="293" spans="1:53" ht="14.25" customHeight="1">
      <c r="A293" s="10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</row>
    <row r="294" spans="1:53" ht="14.25" customHeight="1">
      <c r="A294" s="10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</row>
    <row r="295" spans="1:53" ht="14.25" customHeight="1">
      <c r="A295" s="10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</row>
    <row r="296" spans="1:53" ht="14.25" customHeight="1">
      <c r="A296" s="10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</row>
    <row r="297" spans="1:53" ht="14.25" customHeight="1">
      <c r="A297" s="10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</row>
    <row r="298" spans="1:53" ht="14.25" customHeight="1">
      <c r="A298" s="10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</row>
    <row r="299" spans="1:53" ht="14.25" customHeight="1">
      <c r="A299" s="10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</row>
    <row r="300" spans="1:53" ht="14.25" customHeight="1">
      <c r="A300" s="10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spans="1:53" ht="14.25" customHeight="1">
      <c r="A301" s="10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spans="1:53" ht="14.25" customHeight="1">
      <c r="A302" s="10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spans="1:53" ht="14.25" customHeight="1">
      <c r="A303" s="10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spans="1:53" ht="14.25" customHeight="1">
      <c r="A304" s="10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spans="1:53" ht="14.25" customHeight="1">
      <c r="A305" s="10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spans="1:53" ht="14.25" customHeight="1">
      <c r="A306" s="10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spans="1:53" ht="14.25" customHeight="1">
      <c r="A307" s="10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spans="1:53" ht="14.25" customHeight="1">
      <c r="A308" s="10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spans="1:53" ht="14.25" customHeight="1">
      <c r="A309" s="10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spans="1:53" ht="14.25" customHeight="1">
      <c r="A310" s="10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spans="1:53" ht="14.25" customHeight="1">
      <c r="A311" s="10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spans="1:53" ht="14.25" customHeight="1">
      <c r="A312" s="10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spans="1:53" ht="14.25" customHeight="1">
      <c r="A313" s="10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spans="1:53" ht="14.25" customHeight="1">
      <c r="A314" s="10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spans="1:53" ht="14.25" customHeight="1">
      <c r="A315" s="10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spans="1:53" ht="14.25" customHeight="1">
      <c r="A316" s="10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spans="1:53" ht="14.25" customHeight="1">
      <c r="A317" s="10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spans="1:53" ht="14.25" customHeight="1">
      <c r="A318" s="10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spans="1:53" ht="14.25" customHeight="1">
      <c r="A319" s="10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spans="1:53" ht="14.25" customHeight="1">
      <c r="A320" s="10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spans="1:53" ht="14.25" customHeight="1">
      <c r="A321" s="10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spans="1:53" ht="14.25" customHeight="1">
      <c r="A322" s="10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spans="1:53" ht="14.25" customHeight="1">
      <c r="A323" s="10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spans="1:53" ht="14.25" customHeight="1">
      <c r="A324" s="10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spans="1:53" ht="14.25" customHeight="1">
      <c r="A325" s="10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spans="1:53" ht="14.25" customHeight="1">
      <c r="A326" s="10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spans="1:53" ht="14.25" customHeight="1">
      <c r="A327" s="10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spans="1:53" ht="14.25" customHeight="1">
      <c r="A328" s="10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spans="1:53" ht="14.25" customHeight="1">
      <c r="A329" s="10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spans="1:53" ht="14.25" customHeight="1">
      <c r="A330" s="10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spans="1:53" ht="14.25" customHeight="1">
      <c r="A331" s="10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spans="1:53" ht="14.25" customHeight="1">
      <c r="A332" s="10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spans="1:53" ht="14.25" customHeight="1">
      <c r="A333" s="10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spans="1:53" ht="14.25" customHeight="1">
      <c r="A334" s="10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spans="1:53" ht="14.25" customHeight="1">
      <c r="A335" s="10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spans="1:53" ht="14.25" customHeight="1">
      <c r="A336" s="10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spans="1:53" ht="14.25" customHeight="1">
      <c r="A337" s="10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spans="1:53" ht="14.25" customHeight="1">
      <c r="A338" s="10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spans="1:53" ht="14.25" customHeight="1">
      <c r="A339" s="10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spans="1:53" ht="14.25" customHeight="1">
      <c r="A340" s="10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spans="1:53" ht="14.25" customHeight="1">
      <c r="A341" s="10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spans="1:53" ht="14.25" customHeight="1">
      <c r="A342" s="10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spans="1:53" ht="14.25" customHeight="1">
      <c r="A343" s="10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spans="1:53" ht="14.25" customHeight="1">
      <c r="A344" s="10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spans="1:53" ht="14.25" customHeight="1">
      <c r="A345" s="10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spans="1:53" ht="14.25" customHeight="1">
      <c r="A346" s="10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spans="1:53" ht="14.25" customHeight="1">
      <c r="A347" s="10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spans="1:53" ht="14.25" customHeight="1">
      <c r="A348" s="10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spans="1:53" ht="14.25" customHeight="1">
      <c r="A349" s="10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spans="1:53" ht="14.25" customHeight="1">
      <c r="A350" s="10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</row>
    <row r="351" spans="1:53" ht="14.25" customHeight="1">
      <c r="A351" s="10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</row>
    <row r="352" spans="1:53" ht="14.25" customHeight="1">
      <c r="A352" s="10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spans="1:53" ht="14.25" customHeight="1">
      <c r="A353" s="10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</row>
    <row r="354" spans="1:53" ht="14.25" customHeight="1">
      <c r="A354" s="10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spans="1:53" ht="14.25" customHeight="1">
      <c r="A355" s="10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spans="1:53" ht="14.25" customHeight="1">
      <c r="A356" s="10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spans="1:53" ht="14.25" customHeight="1">
      <c r="A357" s="10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spans="1:53" ht="14.25" customHeight="1">
      <c r="A358" s="10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spans="1:53" ht="14.25" customHeight="1">
      <c r="A359" s="10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spans="1:53" ht="14.25" customHeight="1">
      <c r="A360" s="10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spans="1:53" ht="14.25" customHeight="1">
      <c r="A361" s="10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spans="1:53" ht="14.25" customHeight="1">
      <c r="A362" s="10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spans="1:53" ht="14.25" customHeight="1">
      <c r="A363" s="10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spans="1:53" ht="14.25" customHeight="1">
      <c r="A364" s="10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spans="1:53" ht="14.25" customHeight="1">
      <c r="A365" s="10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spans="1:53" ht="14.25" customHeight="1">
      <c r="A366" s="10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spans="1:53" ht="14.25" customHeight="1">
      <c r="A367" s="10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spans="1:53" ht="14.25" customHeight="1">
      <c r="A368" s="10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spans="1:53" ht="14.25" customHeight="1">
      <c r="A369" s="10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spans="1:53" ht="14.25" customHeight="1">
      <c r="A370" s="10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spans="1:53" ht="14.25" customHeight="1">
      <c r="A371" s="10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spans="1:53" ht="14.25" customHeight="1">
      <c r="A372" s="10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spans="1:53" ht="14.25" customHeight="1">
      <c r="A373" s="10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spans="1:53" ht="14.25" customHeight="1">
      <c r="A374" s="10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spans="1:53" ht="14.25" customHeight="1">
      <c r="A375" s="10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spans="1:53" ht="14.25" customHeight="1">
      <c r="A376" s="10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spans="1:53" ht="14.25" customHeight="1">
      <c r="A377" s="10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spans="1:53" ht="14.25" customHeight="1">
      <c r="A378" s="10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spans="1:53" ht="14.25" customHeight="1">
      <c r="A379" s="10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spans="1:53" ht="14.25" customHeight="1">
      <c r="A380" s="10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spans="1:53" ht="14.25" customHeight="1">
      <c r="A381" s="10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spans="1:53" ht="14.25" customHeight="1">
      <c r="A382" s="10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spans="1:53" ht="14.25" customHeight="1">
      <c r="A383" s="10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spans="1:53" ht="14.25" customHeight="1">
      <c r="A384" s="10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spans="1:53" ht="14.25" customHeight="1">
      <c r="A385" s="10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spans="1:53" ht="14.25" customHeight="1">
      <c r="A386" s="10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spans="1:53" ht="14.25" customHeight="1">
      <c r="A387" s="10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spans="1:53" ht="14.25" customHeight="1">
      <c r="A388" s="10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spans="1:53" ht="14.25" customHeight="1">
      <c r="A389" s="10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spans="1:53" ht="14.25" customHeight="1">
      <c r="A390" s="10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spans="1:53" ht="14.25" customHeight="1">
      <c r="A391" s="10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1:53" ht="14.25" customHeight="1">
      <c r="A392" s="10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1:53" ht="14.25" customHeight="1">
      <c r="A393" s="10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spans="1:53" ht="14.25" customHeight="1">
      <c r="A394" s="10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spans="1:53" ht="14.25" customHeight="1">
      <c r="A395" s="10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spans="1:53" ht="14.25" customHeight="1">
      <c r="A396" s="10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spans="1:53" ht="14.25" customHeight="1">
      <c r="A397" s="10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spans="1:53" ht="14.25" customHeight="1">
      <c r="A398" s="10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spans="1:53" ht="14.25" customHeight="1">
      <c r="A399" s="10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spans="1:53" ht="14.25" customHeight="1">
      <c r="A400" s="10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spans="1:53" ht="14.25" customHeight="1">
      <c r="A401" s="10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spans="1:53" ht="14.25" customHeight="1">
      <c r="A402" s="10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spans="1:53" ht="14.25" customHeight="1">
      <c r="A403" s="10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spans="1:53" ht="14.25" customHeight="1">
      <c r="A404" s="10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spans="1:53" ht="14.25" customHeight="1">
      <c r="A405" s="10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spans="1:53" ht="14.25" customHeight="1">
      <c r="A406" s="10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spans="1:53" ht="14.25" customHeight="1">
      <c r="A407" s="10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spans="1:53" ht="14.25" customHeight="1">
      <c r="A408" s="10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spans="1:53" ht="14.25" customHeight="1">
      <c r="A409" s="10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spans="1:53" ht="14.25" customHeight="1">
      <c r="A410" s="10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spans="1:53" ht="14.25" customHeight="1">
      <c r="A411" s="10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spans="1:53" ht="14.25" customHeight="1">
      <c r="A412" s="10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spans="1:53" ht="14.25" customHeight="1">
      <c r="A413" s="10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spans="1:53" ht="14.25" customHeight="1">
      <c r="A414" s="10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spans="1:53" ht="14.25" customHeight="1">
      <c r="A415" s="10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spans="1:53" ht="14.25" customHeight="1">
      <c r="A416" s="10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spans="1:53" ht="14.25" customHeight="1">
      <c r="A417" s="10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spans="1:53" ht="14.25" customHeight="1">
      <c r="A418" s="10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spans="1:53" ht="14.25" customHeight="1">
      <c r="A419" s="10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spans="1:53" ht="14.25" customHeight="1">
      <c r="A420" s="10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spans="1:53" ht="14.25" customHeight="1">
      <c r="A421" s="10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spans="1:53" ht="14.25" customHeight="1">
      <c r="A422" s="10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spans="1:53" ht="14.25" customHeight="1">
      <c r="A423" s="10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spans="1:53" ht="14.25" customHeight="1">
      <c r="A424" s="10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spans="1:53" ht="14.25" customHeight="1">
      <c r="A425" s="10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spans="1:53" ht="14.25" customHeight="1">
      <c r="A426" s="10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27" spans="1:53" ht="14.25" customHeight="1">
      <c r="A427" s="10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</row>
    <row r="428" spans="1:53" ht="14.25" customHeight="1">
      <c r="A428" s="10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</row>
    <row r="429" spans="1:53" ht="14.25" customHeight="1">
      <c r="A429" s="10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</row>
    <row r="430" spans="1:53" ht="14.25" customHeight="1">
      <c r="A430" s="10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</row>
    <row r="431" spans="1:53" ht="14.25" customHeight="1">
      <c r="A431" s="10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</row>
    <row r="432" spans="1:53" ht="14.25" customHeight="1">
      <c r="A432" s="10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</row>
    <row r="433" spans="1:53" ht="14.25" customHeight="1">
      <c r="A433" s="10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</row>
    <row r="434" spans="1:53" ht="14.25" customHeight="1">
      <c r="A434" s="10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</row>
    <row r="435" spans="1:53" ht="14.25" customHeight="1">
      <c r="A435" s="10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</row>
    <row r="436" spans="1:53" ht="14.25" customHeight="1">
      <c r="A436" s="10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</row>
    <row r="437" spans="1:53" ht="14.25" customHeight="1">
      <c r="A437" s="10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</row>
    <row r="438" spans="1:53" ht="14.25" customHeight="1">
      <c r="A438" s="10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</row>
    <row r="439" spans="1:53" ht="14.25" customHeight="1">
      <c r="A439" s="10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</row>
    <row r="440" spans="1:53" ht="14.25" customHeight="1">
      <c r="A440" s="10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</row>
    <row r="441" spans="1:53" ht="14.25" customHeight="1">
      <c r="A441" s="10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</row>
    <row r="442" spans="1:53" ht="14.25" customHeight="1">
      <c r="A442" s="10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</row>
    <row r="443" spans="1:53" ht="14.25" customHeight="1">
      <c r="A443" s="10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spans="1:53" ht="14.25" customHeight="1">
      <c r="A444" s="10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spans="1:53" ht="14.25" customHeight="1">
      <c r="A445" s="10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spans="1:53" ht="14.25" customHeight="1">
      <c r="A446" s="10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spans="1:53" ht="14.25" customHeight="1">
      <c r="A447" s="10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spans="1:53" ht="14.25" customHeight="1">
      <c r="A448" s="10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spans="1:53" ht="14.25" customHeight="1">
      <c r="A449" s="10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spans="1:53" ht="14.25" customHeight="1">
      <c r="A450" s="10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spans="1:53" ht="14.25" customHeight="1">
      <c r="A451" s="10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spans="1:53" ht="14.25" customHeight="1">
      <c r="A452" s="10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spans="1:53" ht="14.25" customHeight="1">
      <c r="A453" s="10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spans="1:53" ht="14.25" customHeight="1">
      <c r="A454" s="10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spans="1:53" ht="14.25" customHeight="1">
      <c r="A455" s="10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spans="1:53" ht="14.25" customHeight="1">
      <c r="A456" s="10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spans="1:53" ht="14.25" customHeight="1">
      <c r="A457" s="10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spans="1:53" ht="14.25" customHeight="1">
      <c r="A458" s="10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spans="1:53" ht="14.25" customHeight="1">
      <c r="A459" s="10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spans="1:53" ht="14.25" customHeight="1">
      <c r="A460" s="10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spans="1:53" ht="14.25" customHeight="1">
      <c r="A461" s="10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spans="1:53" ht="14.25" customHeight="1">
      <c r="A462" s="10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spans="1:53" ht="14.25" customHeight="1">
      <c r="A463" s="10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spans="1:53" ht="14.25" customHeight="1">
      <c r="A464" s="10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spans="1:53" ht="14.25" customHeight="1">
      <c r="A465" s="10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466" spans="1:53" ht="14.25" customHeight="1">
      <c r="A466" s="10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</row>
    <row r="467" spans="1:53" ht="14.25" customHeight="1">
      <c r="A467" s="10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</row>
    <row r="468" spans="1:53" ht="14.25" customHeight="1">
      <c r="A468" s="10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</row>
    <row r="469" spans="1:53" ht="14.25" customHeight="1">
      <c r="A469" s="10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</row>
    <row r="470" spans="1:53" ht="14.25" customHeight="1">
      <c r="A470" s="10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</row>
    <row r="471" spans="1:53" ht="14.25" customHeight="1">
      <c r="A471" s="10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</row>
    <row r="472" spans="1:53" ht="14.25" customHeight="1">
      <c r="A472" s="10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</row>
    <row r="473" spans="1:53" ht="14.25" customHeight="1">
      <c r="A473" s="10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</row>
    <row r="474" spans="1:53" ht="14.25" customHeight="1">
      <c r="A474" s="10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</row>
    <row r="475" spans="1:53" ht="14.25" customHeight="1">
      <c r="A475" s="10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</row>
    <row r="476" spans="1:53" ht="14.25" customHeight="1">
      <c r="A476" s="10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</row>
    <row r="477" spans="1:53" ht="14.25" customHeight="1">
      <c r="A477" s="10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</row>
    <row r="478" spans="1:53" ht="14.25" customHeight="1">
      <c r="A478" s="10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</row>
    <row r="479" spans="1:53" ht="14.25" customHeight="1">
      <c r="A479" s="10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</row>
    <row r="480" spans="1:53" ht="14.25" customHeight="1">
      <c r="A480" s="10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</row>
    <row r="481" spans="1:53" ht="14.25" customHeight="1">
      <c r="A481" s="10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</row>
    <row r="482" spans="1:53" ht="14.25" customHeight="1">
      <c r="A482" s="10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</row>
    <row r="483" spans="1:53" ht="14.25" customHeight="1">
      <c r="A483" s="10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</row>
    <row r="484" spans="1:53" ht="14.25" customHeight="1">
      <c r="A484" s="10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</row>
    <row r="485" spans="1:53" ht="14.25" customHeight="1">
      <c r="A485" s="10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</row>
    <row r="486" spans="1:53" ht="14.25" customHeight="1">
      <c r="A486" s="10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</row>
    <row r="487" spans="1:53" ht="14.25" customHeight="1">
      <c r="A487" s="10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</row>
    <row r="488" spans="1:53" ht="14.25" customHeight="1">
      <c r="A488" s="10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</row>
    <row r="489" spans="1:53" ht="14.25" customHeight="1">
      <c r="A489" s="10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</row>
    <row r="490" spans="1:53" ht="14.25" customHeight="1">
      <c r="A490" s="10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</row>
    <row r="491" spans="1:53" ht="14.25" customHeight="1">
      <c r="A491" s="10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</row>
    <row r="492" spans="1:53" ht="14.25" customHeight="1">
      <c r="A492" s="10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</row>
    <row r="493" spans="1:53" ht="14.25" customHeight="1">
      <c r="A493" s="10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</row>
    <row r="494" spans="1:53" ht="14.25" customHeight="1">
      <c r="A494" s="10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</row>
    <row r="495" spans="1:53" ht="14.25" customHeight="1">
      <c r="A495" s="10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</row>
    <row r="496" spans="1:53" ht="14.25" customHeight="1">
      <c r="A496" s="10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</row>
    <row r="497" spans="1:53" ht="14.25" customHeight="1">
      <c r="A497" s="10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</row>
    <row r="498" spans="1:53" ht="14.25" customHeight="1">
      <c r="A498" s="10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</row>
    <row r="499" spans="1:53" ht="14.25" customHeight="1">
      <c r="A499" s="10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</row>
    <row r="500" spans="1:53" ht="14.25" customHeight="1">
      <c r="A500" s="10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</row>
    <row r="501" spans="1:53" ht="14.25" customHeight="1">
      <c r="A501" s="10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</row>
    <row r="502" spans="1:53" ht="14.25" customHeight="1">
      <c r="A502" s="10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</row>
    <row r="503" spans="1:53" ht="14.25" customHeight="1">
      <c r="A503" s="10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</row>
    <row r="504" spans="1:53" ht="14.25" customHeight="1">
      <c r="A504" s="10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</row>
    <row r="505" spans="1:53" ht="14.25" customHeight="1">
      <c r="A505" s="10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</row>
    <row r="506" spans="1:53" ht="14.25" customHeight="1">
      <c r="A506" s="10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</row>
    <row r="507" spans="1:53" ht="14.25" customHeight="1">
      <c r="A507" s="10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</row>
    <row r="508" spans="1:53" ht="14.25" customHeight="1">
      <c r="A508" s="10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</row>
    <row r="509" spans="1:53" ht="14.25" customHeight="1">
      <c r="A509" s="10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</row>
    <row r="510" spans="1:53" ht="14.25" customHeight="1">
      <c r="A510" s="10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</row>
    <row r="511" spans="1:53" ht="14.25" customHeight="1">
      <c r="A511" s="10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</row>
    <row r="512" spans="1:53" ht="14.25" customHeight="1">
      <c r="A512" s="10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</row>
    <row r="513" spans="1:53" ht="14.25" customHeight="1">
      <c r="A513" s="10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</row>
    <row r="514" spans="1:53" ht="14.25" customHeight="1">
      <c r="A514" s="10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</row>
    <row r="515" spans="1:53" ht="14.25" customHeight="1">
      <c r="A515" s="10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</row>
    <row r="516" spans="1:53" ht="14.25" customHeight="1">
      <c r="A516" s="10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</row>
    <row r="517" spans="1:53" ht="14.25" customHeight="1">
      <c r="A517" s="10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</row>
    <row r="518" spans="1:53" ht="14.25" customHeight="1">
      <c r="A518" s="10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</row>
    <row r="519" spans="1:53" ht="14.25" customHeight="1">
      <c r="A519" s="10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</row>
    <row r="520" spans="1:53" ht="14.25" customHeight="1">
      <c r="A520" s="10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</row>
    <row r="521" spans="1:53" ht="14.25" customHeight="1">
      <c r="A521" s="10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</row>
    <row r="522" spans="1:53" ht="14.25" customHeight="1">
      <c r="A522" s="10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</row>
    <row r="523" spans="1:53" ht="14.25" customHeight="1">
      <c r="A523" s="10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</row>
    <row r="524" spans="1:53" ht="14.25" customHeight="1">
      <c r="A524" s="10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</row>
    <row r="525" spans="1:53" ht="14.25" customHeight="1">
      <c r="A525" s="10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</row>
    <row r="526" spans="1:53" ht="14.25" customHeight="1">
      <c r="A526" s="10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</row>
    <row r="527" spans="1:53" ht="14.25" customHeight="1">
      <c r="A527" s="10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</row>
    <row r="528" spans="1:53" ht="14.25" customHeight="1">
      <c r="A528" s="10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</row>
    <row r="529" spans="1:53" ht="14.25" customHeight="1">
      <c r="A529" s="10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</row>
    <row r="530" spans="1:53" ht="14.25" customHeight="1">
      <c r="A530" s="10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</row>
    <row r="531" spans="1:53" ht="14.25" customHeight="1">
      <c r="A531" s="10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</row>
    <row r="532" spans="1:53" ht="14.25" customHeight="1">
      <c r="A532" s="10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</row>
    <row r="533" spans="1:53" ht="14.25" customHeight="1">
      <c r="A533" s="10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</row>
    <row r="534" spans="1:53" ht="14.25" customHeight="1">
      <c r="A534" s="10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</row>
    <row r="535" spans="1:53" ht="14.25" customHeight="1">
      <c r="A535" s="10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</row>
    <row r="536" spans="1:53" ht="14.25" customHeight="1">
      <c r="A536" s="10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spans="1:53" ht="14.25" customHeight="1">
      <c r="A537" s="10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spans="1:53" ht="14.25" customHeight="1">
      <c r="A538" s="10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spans="1:53" ht="14.25" customHeight="1">
      <c r="A539" s="10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</row>
    <row r="540" spans="1:53" ht="14.25" customHeight="1">
      <c r="A540" s="10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spans="1:53" ht="14.25" customHeight="1">
      <c r="A541" s="10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ht="14.25" customHeight="1">
      <c r="A542" s="10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ht="14.25" customHeight="1">
      <c r="A543" s="10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spans="1:53" ht="14.25" customHeight="1">
      <c r="A544" s="10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</row>
    <row r="545" spans="1:53" ht="14.25" customHeight="1">
      <c r="A545" s="10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spans="1:53" ht="14.25" customHeight="1">
      <c r="A546" s="10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spans="1:53" ht="14.25" customHeight="1">
      <c r="A547" s="10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spans="1:53" ht="14.25" customHeight="1">
      <c r="A548" s="10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</row>
    <row r="549" spans="1:53" ht="14.25" customHeight="1">
      <c r="A549" s="10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</row>
    <row r="550" spans="1:53" ht="14.25" customHeight="1">
      <c r="A550" s="10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</row>
    <row r="551" spans="1:53" ht="14.25" customHeight="1">
      <c r="A551" s="10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</row>
    <row r="552" spans="1:53" ht="14.25" customHeight="1">
      <c r="A552" s="10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</row>
    <row r="553" spans="1:53" ht="14.25" customHeight="1">
      <c r="A553" s="10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</row>
    <row r="554" spans="1:53" ht="14.25" customHeight="1">
      <c r="A554" s="10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</row>
    <row r="555" spans="1:53" ht="14.25" customHeight="1">
      <c r="A555" s="10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</row>
    <row r="556" spans="1:53" ht="14.25" customHeight="1">
      <c r="A556" s="10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</row>
    <row r="557" spans="1:53" ht="14.25" customHeight="1">
      <c r="A557" s="10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</row>
    <row r="558" spans="1:53" ht="14.25" customHeight="1">
      <c r="A558" s="10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</row>
    <row r="559" spans="1:53" ht="14.25" customHeight="1">
      <c r="A559" s="10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</row>
    <row r="560" spans="1:53" ht="14.25" customHeight="1">
      <c r="A560" s="10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</row>
    <row r="561" spans="1:53" ht="14.25" customHeight="1">
      <c r="A561" s="10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</row>
    <row r="562" spans="1:53" ht="14.25" customHeight="1">
      <c r="A562" s="10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</row>
    <row r="563" spans="1:53" ht="14.25" customHeight="1">
      <c r="A563" s="10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</row>
    <row r="564" spans="1:53" ht="14.25" customHeight="1">
      <c r="A564" s="10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</row>
    <row r="565" spans="1:53" ht="14.25" customHeight="1">
      <c r="A565" s="10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</row>
    <row r="566" spans="1:53" ht="14.25" customHeight="1">
      <c r="A566" s="10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</row>
    <row r="567" spans="1:53" ht="14.25" customHeight="1">
      <c r="A567" s="10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</row>
    <row r="568" spans="1:53" ht="14.25" customHeight="1">
      <c r="A568" s="10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</row>
    <row r="569" spans="1:53" ht="14.25" customHeight="1">
      <c r="A569" s="10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</row>
    <row r="570" spans="1:53" ht="14.25" customHeight="1">
      <c r="A570" s="10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</row>
    <row r="571" spans="1:53" ht="14.25" customHeight="1">
      <c r="A571" s="10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</row>
    <row r="572" spans="1:53" ht="14.25" customHeight="1">
      <c r="A572" s="10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</row>
    <row r="573" spans="1:53" ht="14.25" customHeight="1">
      <c r="A573" s="10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</row>
    <row r="574" spans="1:53" ht="14.25" customHeight="1">
      <c r="A574" s="10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</row>
    <row r="575" spans="1:53" ht="14.25" customHeight="1">
      <c r="A575" s="10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</row>
    <row r="576" spans="1:53" ht="14.25" customHeight="1">
      <c r="A576" s="10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</row>
    <row r="577" spans="1:53" ht="14.25" customHeight="1">
      <c r="A577" s="10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</row>
    <row r="578" spans="1:53" ht="14.25" customHeight="1">
      <c r="A578" s="10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</row>
    <row r="579" spans="1:53" ht="14.25" customHeight="1">
      <c r="A579" s="10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</row>
    <row r="580" spans="1:53" ht="14.25" customHeight="1">
      <c r="A580" s="10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</row>
    <row r="581" spans="1:53" ht="14.25" customHeight="1">
      <c r="A581" s="10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</row>
    <row r="582" spans="1:53" ht="14.25" customHeight="1">
      <c r="A582" s="10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</row>
    <row r="583" spans="1:53" ht="14.25" customHeight="1">
      <c r="A583" s="10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</row>
    <row r="584" spans="1:53" ht="14.25" customHeight="1">
      <c r="A584" s="10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</row>
    <row r="585" spans="1:53" ht="14.25" customHeight="1">
      <c r="A585" s="10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</row>
    <row r="586" spans="1:53" ht="14.25" customHeight="1">
      <c r="A586" s="10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</row>
    <row r="587" spans="1:53" ht="14.25" customHeight="1">
      <c r="A587" s="10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</row>
    <row r="588" spans="1:53" ht="14.25" customHeight="1">
      <c r="A588" s="10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</row>
    <row r="589" spans="1:53" ht="14.25" customHeight="1">
      <c r="A589" s="10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</row>
    <row r="590" spans="1:53" ht="14.25" customHeight="1">
      <c r="A590" s="10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</row>
    <row r="591" spans="1:53" ht="14.25" customHeight="1">
      <c r="A591" s="10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</row>
    <row r="592" spans="1:53" ht="14.25" customHeight="1">
      <c r="A592" s="10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</row>
    <row r="593" spans="1:53" ht="14.25" customHeight="1">
      <c r="A593" s="10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</row>
    <row r="594" spans="1:53" ht="14.25" customHeight="1">
      <c r="A594" s="10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</row>
    <row r="595" spans="1:53" ht="14.25" customHeight="1">
      <c r="A595" s="10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</row>
    <row r="596" spans="1:53" ht="14.25" customHeight="1">
      <c r="A596" s="10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</row>
    <row r="597" spans="1:53" ht="14.25" customHeight="1">
      <c r="A597" s="10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</row>
    <row r="598" spans="1:53" ht="14.25" customHeight="1">
      <c r="A598" s="10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</row>
    <row r="599" spans="1:53" ht="14.25" customHeight="1">
      <c r="A599" s="10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</row>
    <row r="600" spans="1:53" ht="14.25" customHeight="1">
      <c r="A600" s="10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</row>
    <row r="601" spans="1:53" ht="14.25" customHeight="1">
      <c r="A601" s="10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</row>
    <row r="602" spans="1:53" ht="14.25" customHeight="1">
      <c r="A602" s="10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</row>
    <row r="603" spans="1:53" ht="14.25" customHeight="1">
      <c r="A603" s="10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</row>
    <row r="604" spans="1:53" ht="14.25" customHeight="1">
      <c r="A604" s="10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</row>
    <row r="605" spans="1:53" ht="14.25" customHeight="1">
      <c r="A605" s="10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</row>
    <row r="606" spans="1:53" ht="14.25" customHeight="1">
      <c r="A606" s="10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</row>
    <row r="607" spans="1:53" ht="14.25" customHeight="1">
      <c r="A607" s="10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</row>
    <row r="608" spans="1:53" ht="14.25" customHeight="1">
      <c r="A608" s="10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</row>
    <row r="609" spans="1:53" ht="14.25" customHeight="1">
      <c r="A609" s="10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</row>
    <row r="610" spans="1:53" ht="14.25" customHeight="1">
      <c r="A610" s="10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</row>
    <row r="611" spans="1:53" ht="14.25" customHeight="1">
      <c r="A611" s="10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</row>
    <row r="612" spans="1:53" ht="14.25" customHeight="1">
      <c r="A612" s="10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</row>
    <row r="613" spans="1:53" ht="14.25" customHeight="1">
      <c r="A613" s="10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</row>
    <row r="614" spans="1:53" ht="14.25" customHeight="1">
      <c r="A614" s="10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</row>
    <row r="615" spans="1:53" ht="14.25" customHeight="1">
      <c r="A615" s="10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</row>
    <row r="616" spans="1:53" ht="14.25" customHeight="1">
      <c r="A616" s="10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</row>
    <row r="617" spans="1:53" ht="14.25" customHeight="1">
      <c r="A617" s="10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</row>
    <row r="618" spans="1:53" ht="14.25" customHeight="1">
      <c r="A618" s="10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</row>
    <row r="619" spans="1:53" ht="14.25" customHeight="1">
      <c r="A619" s="10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</row>
    <row r="620" spans="1:53" ht="14.25" customHeight="1">
      <c r="A620" s="10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</row>
    <row r="621" spans="1:53" ht="14.25" customHeight="1">
      <c r="A621" s="10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</row>
    <row r="622" spans="1:53" ht="14.25" customHeight="1">
      <c r="A622" s="10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</row>
    <row r="623" spans="1:53" ht="14.25" customHeight="1">
      <c r="A623" s="10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</row>
    <row r="624" spans="1:53" ht="14.25" customHeight="1">
      <c r="A624" s="10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</row>
    <row r="625" spans="1:53" ht="14.25" customHeight="1">
      <c r="A625" s="10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</row>
    <row r="626" spans="1:53" ht="14.25" customHeight="1">
      <c r="A626" s="10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</row>
    <row r="627" spans="1:53" ht="14.25" customHeight="1">
      <c r="A627" s="10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</row>
    <row r="628" spans="1:53" ht="14.25" customHeight="1">
      <c r="A628" s="10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</row>
    <row r="629" spans="1:53" ht="14.25" customHeight="1">
      <c r="A629" s="10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</row>
    <row r="630" spans="1:53" ht="14.25" customHeight="1">
      <c r="A630" s="10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</row>
    <row r="631" spans="1:53" ht="14.25" customHeight="1">
      <c r="A631" s="10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</row>
    <row r="632" spans="1:53" ht="14.25" customHeight="1">
      <c r="A632" s="10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</row>
    <row r="633" spans="1:53" ht="14.25" customHeight="1">
      <c r="A633" s="10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</row>
    <row r="634" spans="1:53" ht="14.25" customHeight="1">
      <c r="A634" s="10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</row>
    <row r="635" spans="1:53" ht="14.25" customHeight="1">
      <c r="A635" s="10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</row>
    <row r="636" spans="1:53" ht="14.25" customHeight="1">
      <c r="A636" s="10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</row>
    <row r="637" spans="1:53" ht="14.25" customHeight="1">
      <c r="A637" s="10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</row>
    <row r="638" spans="1:53" ht="14.25" customHeight="1">
      <c r="A638" s="10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</row>
    <row r="639" spans="1:53" ht="14.25" customHeight="1">
      <c r="A639" s="10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</row>
    <row r="640" spans="1:53" ht="14.25" customHeight="1">
      <c r="A640" s="10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</row>
    <row r="641" spans="1:53" ht="14.25" customHeight="1">
      <c r="A641" s="10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</row>
    <row r="642" spans="1:53" ht="14.25" customHeight="1">
      <c r="A642" s="10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</row>
    <row r="643" spans="1:53" ht="14.25" customHeight="1">
      <c r="A643" s="10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</row>
    <row r="644" spans="1:53" ht="14.25" customHeight="1">
      <c r="A644" s="10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</row>
    <row r="645" spans="1:53" ht="14.25" customHeight="1">
      <c r="A645" s="10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</row>
    <row r="646" spans="1:53" ht="14.25" customHeight="1">
      <c r="A646" s="10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</row>
    <row r="647" spans="1:53" ht="14.25" customHeight="1">
      <c r="A647" s="10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</row>
    <row r="648" spans="1:53" ht="14.25" customHeight="1">
      <c r="A648" s="10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</row>
    <row r="649" spans="1:53" ht="14.25" customHeight="1">
      <c r="A649" s="10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</row>
    <row r="650" spans="1:53" ht="14.25" customHeight="1">
      <c r="A650" s="10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</row>
    <row r="651" spans="1:53" ht="14.25" customHeight="1">
      <c r="A651" s="10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</row>
    <row r="652" spans="1:53" ht="14.25" customHeight="1">
      <c r="A652" s="10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</row>
    <row r="653" spans="1:53" ht="14.25" customHeight="1">
      <c r="A653" s="10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</row>
    <row r="654" spans="1:53" ht="14.25" customHeight="1">
      <c r="A654" s="10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</row>
    <row r="655" spans="1:53" ht="14.25" customHeight="1">
      <c r="A655" s="10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</row>
    <row r="656" spans="1:53" ht="14.25" customHeight="1">
      <c r="A656" s="10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</row>
    <row r="657" spans="1:53" ht="14.25" customHeight="1">
      <c r="A657" s="10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</row>
    <row r="658" spans="1:53" ht="14.25" customHeight="1">
      <c r="A658" s="10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</row>
    <row r="659" spans="1:53" ht="14.25" customHeight="1">
      <c r="A659" s="10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</row>
    <row r="660" spans="1:53" ht="14.25" customHeight="1">
      <c r="A660" s="10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</row>
    <row r="661" spans="1:53" ht="14.25" customHeight="1">
      <c r="A661" s="10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</row>
    <row r="662" spans="1:53" ht="14.25" customHeight="1">
      <c r="A662" s="10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</row>
    <row r="663" spans="1:53" ht="14.25" customHeight="1">
      <c r="A663" s="10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</row>
    <row r="664" spans="1:53" ht="14.25" customHeight="1">
      <c r="A664" s="10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</row>
    <row r="665" spans="1:53" ht="14.25" customHeight="1">
      <c r="A665" s="10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</row>
    <row r="666" spans="1:53" ht="14.25" customHeight="1">
      <c r="A666" s="10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</row>
    <row r="667" spans="1:53" ht="14.25" customHeight="1">
      <c r="A667" s="10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</row>
    <row r="668" spans="1:53" ht="14.25" customHeight="1">
      <c r="A668" s="10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</row>
    <row r="669" spans="1:53" ht="14.25" customHeight="1">
      <c r="A669" s="10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</row>
    <row r="670" spans="1:53" ht="14.25" customHeight="1">
      <c r="A670" s="10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</row>
    <row r="671" spans="1:53" ht="14.25" customHeight="1">
      <c r="A671" s="10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</row>
    <row r="672" spans="1:53" ht="14.25" customHeight="1">
      <c r="A672" s="10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</row>
    <row r="673" spans="1:53" ht="14.25" customHeight="1">
      <c r="A673" s="10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</row>
    <row r="674" spans="1:53" ht="14.25" customHeight="1">
      <c r="A674" s="10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</row>
    <row r="675" spans="1:53" ht="14.25" customHeight="1">
      <c r="A675" s="10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</row>
    <row r="676" spans="1:53" ht="14.25" customHeight="1">
      <c r="A676" s="10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</row>
    <row r="677" spans="1:53" ht="14.25" customHeight="1">
      <c r="A677" s="10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</row>
    <row r="678" spans="1:53" ht="14.25" customHeight="1">
      <c r="A678" s="10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</row>
    <row r="679" spans="1:53" ht="14.25" customHeight="1">
      <c r="A679" s="10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</row>
    <row r="680" spans="1:53" ht="14.25" customHeight="1">
      <c r="A680" s="10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</row>
    <row r="681" spans="1:53" ht="14.25" customHeight="1">
      <c r="A681" s="10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</row>
    <row r="682" spans="1:53" ht="14.25" customHeight="1">
      <c r="A682" s="10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</row>
    <row r="683" spans="1:53" ht="14.25" customHeight="1">
      <c r="A683" s="10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</row>
    <row r="684" spans="1:53" ht="14.25" customHeight="1">
      <c r="A684" s="10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</row>
    <row r="685" spans="1:53" ht="14.25" customHeight="1">
      <c r="A685" s="10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</row>
    <row r="686" spans="1:53" ht="14.25" customHeight="1">
      <c r="A686" s="10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</row>
    <row r="687" spans="1:53" ht="14.25" customHeight="1">
      <c r="A687" s="10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</row>
    <row r="688" spans="1:53" ht="14.25" customHeight="1">
      <c r="A688" s="10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</row>
    <row r="689" spans="1:53" ht="14.25" customHeight="1">
      <c r="A689" s="10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</row>
    <row r="690" spans="1:53" ht="14.25" customHeight="1">
      <c r="A690" s="10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</row>
    <row r="691" spans="1:53" ht="14.25" customHeight="1">
      <c r="A691" s="10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</row>
    <row r="692" spans="1:53" ht="14.25" customHeight="1">
      <c r="A692" s="10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</row>
    <row r="693" spans="1:53" ht="14.25" customHeight="1">
      <c r="A693" s="10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</row>
    <row r="694" spans="1:53" ht="14.25" customHeight="1">
      <c r="A694" s="10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</row>
    <row r="695" spans="1:53" ht="14.25" customHeight="1">
      <c r="A695" s="10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</row>
    <row r="696" spans="1:53" ht="14.25" customHeight="1">
      <c r="A696" s="10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</row>
    <row r="697" spans="1:53" ht="14.25" customHeight="1">
      <c r="A697" s="10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</row>
    <row r="698" spans="1:53" ht="14.25" customHeight="1">
      <c r="A698" s="10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</row>
    <row r="699" spans="1:53" ht="14.25" customHeight="1">
      <c r="A699" s="10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</row>
    <row r="700" spans="1:53" ht="14.25" customHeight="1">
      <c r="A700" s="10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</row>
    <row r="701" spans="1:53" ht="14.25" customHeight="1">
      <c r="A701" s="10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</row>
    <row r="702" spans="1:53" ht="14.25" customHeight="1">
      <c r="A702" s="10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</row>
    <row r="703" spans="1:53" ht="14.25" customHeight="1">
      <c r="A703" s="10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</row>
    <row r="704" spans="1:53" ht="14.25" customHeight="1">
      <c r="A704" s="10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</row>
    <row r="705" spans="1:53" ht="14.25" customHeight="1">
      <c r="A705" s="10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</row>
    <row r="706" spans="1:53" ht="14.25" customHeight="1">
      <c r="A706" s="10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</row>
    <row r="707" spans="1:53" ht="14.25" customHeight="1">
      <c r="A707" s="10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</row>
    <row r="708" spans="1:53" ht="14.25" customHeight="1">
      <c r="A708" s="10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</row>
    <row r="709" spans="1:53" ht="14.25" customHeight="1">
      <c r="A709" s="10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</row>
    <row r="710" spans="1:53" ht="14.25" customHeight="1">
      <c r="A710" s="10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</row>
    <row r="711" spans="1:53" ht="14.25" customHeight="1">
      <c r="A711" s="10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</row>
    <row r="712" spans="1:53" ht="14.25" customHeight="1">
      <c r="A712" s="10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</row>
    <row r="713" spans="1:53" ht="14.25" customHeight="1">
      <c r="A713" s="10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</row>
    <row r="714" spans="1:53" ht="14.25" customHeight="1">
      <c r="A714" s="10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</row>
    <row r="715" spans="1:53" ht="14.25" customHeight="1">
      <c r="A715" s="10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</row>
    <row r="716" spans="1:53" ht="14.25" customHeight="1">
      <c r="A716" s="10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</row>
    <row r="717" spans="1:53" ht="14.25" customHeight="1">
      <c r="A717" s="10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</row>
    <row r="718" spans="1:53" ht="14.25" customHeight="1">
      <c r="A718" s="10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</row>
    <row r="719" spans="1:53" ht="14.25" customHeight="1">
      <c r="A719" s="10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</row>
    <row r="720" spans="1:53" ht="14.25" customHeight="1">
      <c r="A720" s="10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</row>
    <row r="721" spans="1:53" ht="14.25" customHeight="1">
      <c r="A721" s="10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</row>
    <row r="722" spans="1:53" ht="14.25" customHeight="1">
      <c r="A722" s="10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</row>
    <row r="723" spans="1:53" ht="14.25" customHeight="1">
      <c r="A723" s="10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</row>
    <row r="724" spans="1:53" ht="14.25" customHeight="1">
      <c r="A724" s="10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</row>
    <row r="725" spans="1:53" ht="14.25" customHeight="1">
      <c r="A725" s="10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</row>
    <row r="726" spans="1:53" ht="14.25" customHeight="1">
      <c r="A726" s="10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</row>
    <row r="727" spans="1:53" ht="14.25" customHeight="1">
      <c r="A727" s="10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</row>
    <row r="728" spans="1:53" ht="14.25" customHeight="1">
      <c r="A728" s="10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</row>
    <row r="729" spans="1:53" ht="14.25" customHeight="1">
      <c r="A729" s="10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</row>
    <row r="730" spans="1:53" ht="14.25" customHeight="1">
      <c r="A730" s="10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</row>
    <row r="731" spans="1:53" ht="14.25" customHeight="1">
      <c r="A731" s="10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</row>
    <row r="732" spans="1:53" ht="14.25" customHeight="1">
      <c r="A732" s="10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</row>
    <row r="733" spans="1:53" ht="14.25" customHeight="1">
      <c r="A733" s="10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</row>
    <row r="734" spans="1:53" ht="14.25" customHeight="1">
      <c r="A734" s="10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</row>
    <row r="735" spans="1:53" ht="14.25" customHeight="1">
      <c r="A735" s="10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</row>
    <row r="736" spans="1:53" ht="14.25" customHeight="1">
      <c r="A736" s="10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</row>
    <row r="737" spans="1:53" ht="14.25" customHeight="1">
      <c r="A737" s="10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</row>
    <row r="738" spans="1:53" ht="14.25" customHeight="1">
      <c r="A738" s="10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</row>
    <row r="739" spans="1:53" ht="14.25" customHeight="1">
      <c r="A739" s="10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</row>
    <row r="740" spans="1:53" ht="14.25" customHeight="1">
      <c r="A740" s="10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</row>
    <row r="741" spans="1:53" ht="14.25" customHeight="1">
      <c r="A741" s="10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</row>
    <row r="742" spans="1:53" ht="14.25" customHeight="1">
      <c r="A742" s="10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</row>
    <row r="743" spans="1:53" ht="14.25" customHeight="1">
      <c r="A743" s="10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</row>
    <row r="744" spans="1:53" ht="14.25" customHeight="1">
      <c r="A744" s="10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</row>
    <row r="745" spans="1:53" ht="14.25" customHeight="1">
      <c r="A745" s="10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</row>
    <row r="746" spans="1:53" ht="14.25" customHeight="1">
      <c r="A746" s="10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</row>
    <row r="747" spans="1:53" ht="14.25" customHeight="1">
      <c r="A747" s="10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</row>
    <row r="748" spans="1:53" ht="14.25" customHeight="1">
      <c r="A748" s="10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</row>
    <row r="749" spans="1:53" ht="14.25" customHeight="1">
      <c r="A749" s="10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</row>
    <row r="750" spans="1:53" ht="14.25" customHeight="1">
      <c r="A750" s="10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</row>
    <row r="751" spans="1:53" ht="14.25" customHeight="1">
      <c r="A751" s="10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</row>
    <row r="752" spans="1:53" ht="14.25" customHeight="1">
      <c r="A752" s="10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</row>
    <row r="753" spans="1:53" ht="14.25" customHeight="1">
      <c r="A753" s="10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</row>
    <row r="754" spans="1:53" ht="14.25" customHeight="1">
      <c r="A754" s="10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</row>
    <row r="755" spans="1:53" ht="14.25" customHeight="1">
      <c r="A755" s="10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</row>
    <row r="756" spans="1:53" ht="14.25" customHeight="1">
      <c r="A756" s="10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</row>
    <row r="757" spans="1:53" ht="14.25" customHeight="1">
      <c r="A757" s="10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</row>
    <row r="758" spans="1:53" ht="14.25" customHeight="1">
      <c r="A758" s="10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</row>
    <row r="759" spans="1:53" ht="14.25" customHeight="1">
      <c r="A759" s="10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</row>
    <row r="760" spans="1:53" ht="14.25" customHeight="1">
      <c r="A760" s="10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</row>
    <row r="761" spans="1:53" ht="14.25" customHeight="1">
      <c r="A761" s="10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</row>
    <row r="762" spans="1:53" ht="14.25" customHeight="1">
      <c r="A762" s="10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</row>
    <row r="763" spans="1:53" ht="14.25" customHeight="1">
      <c r="A763" s="10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</row>
    <row r="764" spans="1:53" ht="14.25" customHeight="1">
      <c r="A764" s="10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</row>
    <row r="765" spans="1:53" ht="14.25" customHeight="1">
      <c r="A765" s="10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</row>
    <row r="766" spans="1:53" ht="14.25" customHeight="1">
      <c r="A766" s="10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</row>
    <row r="767" spans="1:53" ht="14.25" customHeight="1">
      <c r="A767" s="10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</row>
    <row r="768" spans="1:53" ht="14.25" customHeight="1">
      <c r="A768" s="10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</row>
    <row r="769" spans="1:53" ht="14.25" customHeight="1">
      <c r="A769" s="10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</row>
    <row r="770" spans="1:53" ht="14.25" customHeight="1">
      <c r="A770" s="10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</row>
    <row r="771" spans="1:53" ht="14.25" customHeight="1">
      <c r="A771" s="10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</row>
    <row r="772" spans="1:53" ht="14.25" customHeight="1">
      <c r="A772" s="10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</row>
    <row r="773" spans="1:53" ht="14.25" customHeight="1">
      <c r="A773" s="10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</row>
    <row r="774" spans="1:53" ht="14.25" customHeight="1">
      <c r="A774" s="10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</row>
    <row r="775" spans="1:53" ht="14.25" customHeight="1">
      <c r="A775" s="10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</row>
    <row r="776" spans="1:53" ht="14.25" customHeight="1">
      <c r="A776" s="10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</row>
    <row r="777" spans="1:53" ht="14.25" customHeight="1">
      <c r="A777" s="10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</row>
    <row r="778" spans="1:53" ht="14.25" customHeight="1">
      <c r="A778" s="10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</row>
    <row r="779" spans="1:53" ht="14.25" customHeight="1">
      <c r="A779" s="10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</row>
    <row r="780" spans="1:53" ht="14.25" customHeight="1">
      <c r="A780" s="10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</row>
    <row r="781" spans="1:53" ht="14.25" customHeight="1">
      <c r="A781" s="10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</row>
    <row r="782" spans="1:53" ht="14.25" customHeight="1">
      <c r="A782" s="10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</row>
    <row r="783" spans="1:53" ht="14.25" customHeight="1">
      <c r="A783" s="10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</row>
    <row r="784" spans="1:53" ht="14.25" customHeight="1">
      <c r="A784" s="10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</row>
    <row r="785" spans="1:53" ht="14.25" customHeight="1">
      <c r="A785" s="10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</row>
    <row r="786" spans="1:53" ht="14.25" customHeight="1">
      <c r="A786" s="10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</row>
    <row r="787" spans="1:53" ht="14.25" customHeight="1">
      <c r="A787" s="10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</row>
    <row r="788" spans="1:53" ht="14.25" customHeight="1">
      <c r="A788" s="10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</row>
    <row r="789" spans="1:53" ht="14.25" customHeight="1">
      <c r="A789" s="10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</row>
    <row r="790" spans="1:53" ht="14.25" customHeight="1">
      <c r="A790" s="10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</row>
    <row r="791" spans="1:53" ht="14.25" customHeight="1">
      <c r="A791" s="10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</row>
    <row r="792" spans="1:53" ht="14.25" customHeight="1">
      <c r="A792" s="10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</row>
    <row r="793" spans="1:53" ht="14.25" customHeight="1">
      <c r="A793" s="10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</row>
    <row r="794" spans="1:53" ht="14.25" customHeight="1">
      <c r="A794" s="10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</row>
    <row r="795" spans="1:53" ht="14.25" customHeight="1">
      <c r="A795" s="10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</row>
    <row r="796" spans="1:53" ht="14.25" customHeight="1">
      <c r="A796" s="10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</row>
    <row r="797" spans="1:53" ht="14.25" customHeight="1">
      <c r="A797" s="10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</row>
    <row r="798" spans="1:53" ht="14.25" customHeight="1">
      <c r="A798" s="10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</row>
    <row r="799" spans="1:53" ht="14.25" customHeight="1">
      <c r="A799" s="10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</row>
    <row r="800" spans="1:53" ht="14.25" customHeight="1">
      <c r="A800" s="10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</row>
    <row r="801" spans="1:53" ht="14.25" customHeight="1">
      <c r="A801" s="10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</row>
    <row r="802" spans="1:53" ht="14.25" customHeight="1">
      <c r="A802" s="10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</row>
    <row r="803" spans="1:53" ht="14.25" customHeight="1">
      <c r="A803" s="10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</row>
    <row r="804" spans="1:53" ht="14.25" customHeight="1">
      <c r="A804" s="10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</row>
    <row r="805" spans="1:53" ht="14.25" customHeight="1">
      <c r="A805" s="10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</row>
    <row r="806" spans="1:53" ht="14.25" customHeight="1">
      <c r="A806" s="10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</row>
    <row r="807" spans="1:53" ht="14.25" customHeight="1">
      <c r="A807" s="10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</row>
    <row r="808" spans="1:53" ht="14.25" customHeight="1">
      <c r="A808" s="10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</row>
    <row r="809" spans="1:53" ht="14.25" customHeight="1">
      <c r="A809" s="10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</row>
    <row r="810" spans="1:53" ht="14.25" customHeight="1">
      <c r="A810" s="10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</row>
    <row r="811" spans="1:53" ht="14.25" customHeight="1">
      <c r="A811" s="10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</row>
    <row r="812" spans="1:53" ht="14.25" customHeight="1">
      <c r="A812" s="10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</row>
    <row r="813" spans="1:53" ht="14.25" customHeight="1">
      <c r="A813" s="10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</row>
    <row r="814" spans="1:53" ht="14.25" customHeight="1">
      <c r="A814" s="10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</row>
    <row r="815" spans="1:53" ht="14.25" customHeight="1">
      <c r="A815" s="10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</row>
    <row r="816" spans="1:53" ht="14.25" customHeight="1">
      <c r="A816" s="10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</row>
    <row r="817" spans="1:53" ht="14.25" customHeight="1">
      <c r="A817" s="10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</row>
    <row r="818" spans="1:53" ht="14.25" customHeight="1">
      <c r="A818" s="10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</row>
    <row r="819" spans="1:53" ht="14.25" customHeight="1">
      <c r="A819" s="10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</row>
    <row r="820" spans="1:53" ht="14.25" customHeight="1">
      <c r="A820" s="10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</row>
    <row r="821" spans="1:53" ht="14.25" customHeight="1">
      <c r="A821" s="10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</row>
    <row r="822" spans="1:53" ht="14.25" customHeight="1">
      <c r="A822" s="10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</row>
    <row r="823" spans="1:53" ht="14.25" customHeight="1">
      <c r="A823" s="10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</row>
    <row r="824" spans="1:53" ht="14.25" customHeight="1">
      <c r="A824" s="10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</row>
    <row r="825" spans="1:53" ht="14.25" customHeight="1">
      <c r="A825" s="10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</row>
    <row r="826" spans="1:53" ht="14.25" customHeight="1">
      <c r="A826" s="10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</row>
    <row r="827" spans="1:53" ht="14.25" customHeight="1">
      <c r="A827" s="10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</row>
    <row r="828" spans="1:53" ht="14.25" customHeight="1">
      <c r="A828" s="10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</row>
    <row r="829" spans="1:53" ht="14.25" customHeight="1">
      <c r="A829" s="10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</row>
    <row r="830" spans="1:53" ht="14.25" customHeight="1">
      <c r="A830" s="10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</row>
    <row r="831" spans="1:53" ht="14.25" customHeight="1">
      <c r="A831" s="10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</row>
    <row r="832" spans="1:53" ht="14.25" customHeight="1">
      <c r="A832" s="10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</row>
    <row r="833" spans="1:53" ht="14.25" customHeight="1">
      <c r="A833" s="10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</row>
    <row r="834" spans="1:53" ht="14.25" customHeight="1">
      <c r="A834" s="10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</row>
    <row r="835" spans="1:53" ht="14.25" customHeight="1">
      <c r="A835" s="10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</row>
    <row r="836" spans="1:53" ht="14.25" customHeight="1">
      <c r="A836" s="10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</row>
    <row r="837" spans="1:53" ht="14.25" customHeight="1">
      <c r="A837" s="10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</row>
    <row r="838" spans="1:53" ht="14.25" customHeight="1">
      <c r="A838" s="10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</row>
    <row r="839" spans="1:53" ht="14.25" customHeight="1">
      <c r="A839" s="10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</row>
    <row r="840" spans="1:53" ht="14.25" customHeight="1">
      <c r="A840" s="10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</row>
    <row r="841" spans="1:53" ht="14.25" customHeight="1">
      <c r="A841" s="10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</row>
    <row r="842" spans="1:53" ht="14.25" customHeight="1">
      <c r="A842" s="10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</row>
    <row r="843" spans="1:53" ht="14.25" customHeight="1">
      <c r="A843" s="10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</row>
    <row r="844" spans="1:53" ht="14.25" customHeight="1">
      <c r="A844" s="10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</row>
    <row r="845" spans="1:53" ht="14.25" customHeight="1">
      <c r="A845" s="10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</row>
    <row r="846" spans="1:53" ht="14.25" customHeight="1">
      <c r="A846" s="10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</row>
    <row r="847" spans="1:53" ht="14.25" customHeight="1">
      <c r="A847" s="10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</row>
    <row r="848" spans="1:53" ht="14.25" customHeight="1">
      <c r="A848" s="10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</row>
    <row r="849" spans="1:53" ht="14.25" customHeight="1">
      <c r="A849" s="10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</row>
    <row r="850" spans="1:53" ht="14.25" customHeight="1">
      <c r="A850" s="10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</row>
    <row r="851" spans="1:53" ht="14.25" customHeight="1">
      <c r="A851" s="10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</row>
    <row r="852" spans="1:53" ht="14.25" customHeight="1">
      <c r="A852" s="10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</row>
    <row r="853" spans="1:53" ht="14.25" customHeight="1">
      <c r="A853" s="10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</row>
    <row r="854" spans="1:53" ht="14.25" customHeight="1">
      <c r="A854" s="10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</row>
    <row r="855" spans="1:53" ht="14.25" customHeight="1">
      <c r="A855" s="10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</row>
    <row r="856" spans="1:53" ht="14.25" customHeight="1">
      <c r="A856" s="10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</row>
    <row r="857" spans="1:53" ht="14.25" customHeight="1">
      <c r="A857" s="10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</row>
    <row r="858" spans="1:53" ht="14.25" customHeight="1">
      <c r="A858" s="10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</row>
    <row r="859" spans="1:53" ht="14.25" customHeight="1">
      <c r="A859" s="10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</row>
    <row r="860" spans="1:53" ht="14.25" customHeight="1">
      <c r="A860" s="10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</row>
    <row r="861" spans="1:53" ht="14.25" customHeight="1">
      <c r="A861" s="10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</row>
    <row r="862" spans="1:53" ht="14.25" customHeight="1">
      <c r="A862" s="10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</row>
    <row r="863" spans="1:53" ht="14.25" customHeight="1">
      <c r="A863" s="10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</row>
    <row r="864" spans="1:53" ht="14.25" customHeight="1">
      <c r="A864" s="10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</row>
    <row r="865" spans="1:53" ht="14.25" customHeight="1">
      <c r="A865" s="10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</row>
    <row r="866" spans="1:53" ht="14.25" customHeight="1">
      <c r="A866" s="10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</row>
    <row r="867" spans="1:53" ht="14.25" customHeight="1">
      <c r="A867" s="10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</row>
    <row r="868" spans="1:53" ht="14.25" customHeight="1">
      <c r="A868" s="10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</row>
    <row r="869" spans="1:53" ht="14.25" customHeight="1">
      <c r="A869" s="10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</row>
    <row r="870" spans="1:53" ht="14.25" customHeight="1">
      <c r="A870" s="10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</row>
    <row r="871" spans="1:53" ht="14.25" customHeight="1">
      <c r="A871" s="10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</row>
    <row r="872" spans="1:53" ht="14.25" customHeight="1">
      <c r="A872" s="10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</row>
    <row r="873" spans="1:53" ht="14.25" customHeight="1">
      <c r="A873" s="10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</row>
    <row r="874" spans="1:53" ht="14.25" customHeight="1">
      <c r="A874" s="10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</row>
    <row r="875" spans="1:53" ht="14.25" customHeight="1">
      <c r="A875" s="10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</row>
    <row r="876" spans="1:53" ht="14.25" customHeight="1">
      <c r="A876" s="10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</row>
    <row r="877" spans="1:53" ht="14.25" customHeight="1">
      <c r="A877" s="10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</row>
    <row r="878" spans="1:53" ht="14.25" customHeight="1">
      <c r="A878" s="10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</row>
    <row r="879" spans="1:53" ht="14.25" customHeight="1">
      <c r="A879" s="10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</row>
    <row r="880" spans="1:53" ht="14.25" customHeight="1">
      <c r="A880" s="10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</row>
    <row r="881" spans="1:53" ht="14.25" customHeight="1">
      <c r="A881" s="10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</row>
    <row r="882" spans="1:53" ht="14.25" customHeight="1">
      <c r="A882" s="10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</row>
    <row r="883" spans="1:53" ht="14.25" customHeight="1">
      <c r="A883" s="10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</row>
    <row r="884" spans="1:53" ht="14.25" customHeight="1">
      <c r="A884" s="10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</row>
    <row r="885" spans="1:53" ht="14.25" customHeight="1">
      <c r="A885" s="10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</row>
    <row r="886" spans="1:53" ht="14.25" customHeight="1">
      <c r="A886" s="10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</row>
    <row r="887" spans="1:53" ht="14.25" customHeight="1">
      <c r="A887" s="10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</row>
    <row r="888" spans="1:53" ht="14.25" customHeight="1">
      <c r="A888" s="10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</row>
    <row r="889" spans="1:53" ht="14.25" customHeight="1">
      <c r="A889" s="10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</row>
    <row r="890" spans="1:53" ht="14.25" customHeight="1">
      <c r="A890" s="10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</row>
    <row r="891" spans="1:53" ht="14.25" customHeight="1">
      <c r="A891" s="10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</row>
    <row r="892" spans="1:53" ht="14.25" customHeight="1">
      <c r="A892" s="10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</row>
    <row r="893" spans="1:53" ht="14.25" customHeight="1">
      <c r="A893" s="10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</row>
    <row r="894" spans="1:53" ht="14.25" customHeight="1">
      <c r="A894" s="10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</row>
    <row r="895" spans="1:53" ht="14.25" customHeight="1">
      <c r="A895" s="10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</row>
    <row r="896" spans="1:53" ht="14.25" customHeight="1">
      <c r="A896" s="10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</row>
    <row r="897" spans="1:53" ht="14.25" customHeight="1">
      <c r="A897" s="10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</row>
    <row r="898" spans="1:53" ht="14.25" customHeight="1">
      <c r="A898" s="10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</row>
    <row r="899" spans="1:53" ht="14.25" customHeight="1">
      <c r="A899" s="10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</row>
    <row r="900" spans="1:53" ht="14.25" customHeight="1">
      <c r="A900" s="10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</row>
    <row r="901" spans="1:53" ht="14.25" customHeight="1">
      <c r="A901" s="10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</row>
    <row r="902" spans="1:53" ht="14.25" customHeight="1">
      <c r="A902" s="10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</row>
    <row r="903" spans="1:53" ht="14.25" customHeight="1">
      <c r="A903" s="10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</row>
    <row r="904" spans="1:53" ht="14.25" customHeight="1">
      <c r="A904" s="10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</row>
    <row r="905" spans="1:53" ht="14.25" customHeight="1">
      <c r="A905" s="10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</row>
    <row r="906" spans="1:53" ht="14.25" customHeight="1">
      <c r="A906" s="10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</row>
    <row r="907" spans="1:53" ht="14.25" customHeight="1">
      <c r="A907" s="10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</row>
    <row r="908" spans="1:53" ht="14.25" customHeight="1">
      <c r="A908" s="10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</row>
    <row r="909" spans="1:53" ht="14.25" customHeight="1">
      <c r="A909" s="10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</row>
    <row r="910" spans="1:53" ht="14.25" customHeight="1">
      <c r="A910" s="10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</row>
    <row r="911" spans="1:53" ht="14.25" customHeight="1">
      <c r="A911" s="10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</row>
    <row r="912" spans="1:53" ht="14.25" customHeight="1">
      <c r="A912" s="10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</row>
    <row r="913" spans="1:53" ht="14.25" customHeight="1">
      <c r="A913" s="10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</row>
    <row r="914" spans="1:53" ht="14.25" customHeight="1">
      <c r="A914" s="10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</row>
    <row r="915" spans="1:53" ht="14.25" customHeight="1">
      <c r="A915" s="10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</row>
    <row r="916" spans="1:53" ht="14.25" customHeight="1">
      <c r="A916" s="10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</row>
    <row r="917" spans="1:53" ht="14.25" customHeight="1">
      <c r="A917" s="10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</row>
    <row r="918" spans="1:53" ht="14.25" customHeight="1">
      <c r="A918" s="10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</row>
    <row r="919" spans="1:53" ht="14.25" customHeight="1">
      <c r="A919" s="10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</row>
    <row r="920" spans="1:53" ht="14.25" customHeight="1">
      <c r="A920" s="10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</row>
    <row r="921" spans="1:53" ht="14.25" customHeight="1">
      <c r="A921" s="10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</row>
    <row r="922" spans="1:53" ht="14.25" customHeight="1">
      <c r="A922" s="10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</row>
    <row r="923" spans="1:53" ht="14.25" customHeight="1">
      <c r="A923" s="10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</row>
    <row r="924" spans="1:53" ht="14.25" customHeight="1">
      <c r="A924" s="10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</row>
    <row r="925" spans="1:53" ht="14.25" customHeight="1">
      <c r="A925" s="10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</row>
    <row r="926" spans="1:53" ht="14.25" customHeight="1">
      <c r="A926" s="10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</row>
    <row r="927" spans="1:53" ht="14.25" customHeight="1">
      <c r="A927" s="10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</row>
    <row r="928" spans="1:53" ht="14.25" customHeight="1">
      <c r="A928" s="10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</row>
    <row r="929" spans="1:53" ht="14.25" customHeight="1">
      <c r="A929" s="10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</row>
    <row r="930" spans="1:53" ht="14.25" customHeight="1">
      <c r="A930" s="10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</row>
    <row r="931" spans="1:53" ht="14.25" customHeight="1">
      <c r="A931" s="10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</row>
    <row r="932" spans="1:53" ht="14.25" customHeight="1">
      <c r="A932" s="10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</row>
    <row r="933" spans="1:53" ht="14.25" customHeight="1">
      <c r="A933" s="10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</row>
    <row r="934" spans="1:53" ht="14.25" customHeight="1">
      <c r="A934" s="10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</row>
    <row r="935" spans="1:53" ht="14.25" customHeight="1">
      <c r="A935" s="10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</row>
    <row r="936" spans="1:53" ht="14.25" customHeight="1">
      <c r="A936" s="10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</row>
    <row r="937" spans="1:53" ht="14.25" customHeight="1">
      <c r="A937" s="10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</row>
    <row r="938" spans="1:53" ht="14.25" customHeight="1">
      <c r="A938" s="10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</row>
    <row r="939" spans="1:53" ht="14.25" customHeight="1">
      <c r="A939" s="10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</row>
    <row r="940" spans="1:53" ht="14.25" customHeight="1">
      <c r="A940" s="10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</row>
    <row r="941" spans="1:53" ht="14.25" customHeight="1">
      <c r="A941" s="10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</row>
    <row r="942" spans="1:53" ht="14.25" customHeight="1">
      <c r="A942" s="10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</row>
    <row r="943" spans="1:53" ht="14.25" customHeight="1">
      <c r="A943" s="10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</row>
    <row r="944" spans="1:53" ht="14.25" customHeight="1">
      <c r="A944" s="10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</row>
    <row r="945" spans="1:53" ht="14.25" customHeight="1">
      <c r="A945" s="10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</row>
    <row r="946" spans="1:53" ht="14.25" customHeight="1">
      <c r="A946" s="10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</row>
    <row r="947" spans="1:53" ht="14.25" customHeight="1">
      <c r="A947" s="10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</row>
    <row r="948" spans="1:53" ht="14.25" customHeight="1">
      <c r="A948" s="10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</row>
    <row r="949" spans="1:53" ht="14.25" customHeight="1">
      <c r="A949" s="10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</row>
    <row r="950" spans="1:53" ht="14.25" customHeight="1">
      <c r="A950" s="10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</row>
    <row r="951" spans="1:53" ht="14.25" customHeight="1">
      <c r="A951" s="10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</row>
    <row r="952" spans="1:53" ht="14.25" customHeight="1">
      <c r="A952" s="10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</row>
    <row r="953" spans="1:53" ht="14.25" customHeight="1">
      <c r="A953" s="10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</row>
    <row r="954" spans="1:53" ht="14.25" customHeight="1">
      <c r="A954" s="10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</row>
    <row r="955" spans="1:53" ht="14.25" customHeight="1">
      <c r="A955" s="10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</row>
    <row r="956" spans="1:53" ht="14.25" customHeight="1">
      <c r="A956" s="10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</row>
    <row r="957" spans="1:53" ht="14.25" customHeight="1">
      <c r="A957" s="10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</row>
    <row r="958" spans="1:53" ht="14.25" customHeight="1">
      <c r="A958" s="10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</row>
    <row r="959" spans="1:53" ht="14.25" customHeight="1">
      <c r="A959" s="10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</row>
    <row r="960" spans="1:53" ht="14.25" customHeight="1">
      <c r="A960" s="10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</row>
    <row r="961" spans="1:53" ht="14.25" customHeight="1">
      <c r="A961" s="10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</row>
    <row r="962" spans="1:53" ht="14.25" customHeight="1">
      <c r="A962" s="10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</row>
    <row r="963" spans="1:53" ht="14.25" customHeight="1">
      <c r="A963" s="10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</row>
    <row r="964" spans="1:53" ht="14.25" customHeight="1">
      <c r="A964" s="10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</row>
    <row r="965" spans="1:53" ht="14.25" customHeight="1">
      <c r="A965" s="10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</row>
    <row r="966" spans="1:53" ht="14.25" customHeight="1">
      <c r="A966" s="10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</row>
    <row r="967" spans="1:53" ht="14.25" customHeight="1">
      <c r="A967" s="10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</row>
    <row r="968" spans="1:53" ht="14.25" customHeight="1">
      <c r="A968" s="10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</row>
    <row r="969" spans="1:53" ht="14.25" customHeight="1">
      <c r="A969" s="10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</row>
    <row r="970" spans="1:53" ht="14.25" customHeight="1">
      <c r="A970" s="10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</row>
    <row r="971" spans="1:53" ht="14.25" customHeight="1">
      <c r="A971" s="10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</row>
    <row r="972" spans="1:53" ht="14.25" customHeight="1">
      <c r="A972" s="10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</row>
    <row r="973" spans="1:53" ht="14.25" customHeight="1">
      <c r="A973" s="109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</row>
    <row r="974" spans="1:53" ht="14.25" customHeight="1">
      <c r="A974" s="109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</row>
    <row r="975" spans="1:53" ht="14.25" customHeight="1">
      <c r="A975" s="109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</row>
    <row r="976" spans="1:53" ht="14.25" customHeight="1">
      <c r="A976" s="109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</row>
    <row r="977" spans="1:53" ht="14.25" customHeight="1">
      <c r="A977" s="109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</row>
    <row r="978" spans="1:53" ht="14.25" customHeight="1">
      <c r="A978" s="109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</row>
    <row r="979" spans="1:53" ht="14.25" customHeight="1">
      <c r="A979" s="109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</row>
    <row r="980" spans="1:53" ht="14.25" customHeight="1">
      <c r="A980" s="109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</row>
    <row r="981" spans="1:53" ht="14.25" customHeight="1">
      <c r="A981" s="109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</row>
    <row r="982" spans="1:53" ht="14.25" customHeight="1">
      <c r="A982" s="109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</row>
    <row r="983" spans="1:53" ht="14.25" customHeight="1">
      <c r="A983" s="109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</row>
    <row r="984" spans="1:53" ht="14.25" customHeight="1">
      <c r="A984" s="109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</row>
    <row r="985" spans="1:53" ht="14.25" customHeight="1">
      <c r="A985" s="109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</row>
    <row r="986" spans="1:53" ht="14.25" customHeight="1">
      <c r="A986" s="109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</row>
    <row r="987" spans="1:53" ht="14.25" customHeight="1">
      <c r="A987" s="109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</row>
    <row r="988" spans="1:53" ht="14.25" customHeight="1">
      <c r="A988" s="109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</row>
    <row r="989" spans="1:53" ht="14.25" customHeight="1">
      <c r="A989" s="109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</row>
    <row r="990" spans="1:53" ht="14.25" customHeight="1">
      <c r="A990" s="109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</row>
    <row r="991" spans="1:53" ht="14.25" customHeight="1">
      <c r="A991" s="109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</row>
    <row r="992" spans="1:53" ht="14.25" customHeight="1">
      <c r="A992" s="109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</row>
    <row r="993" spans="1:53" ht="14.25" customHeight="1">
      <c r="A993" s="109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</row>
    <row r="994" spans="1:53" ht="14.25" customHeight="1">
      <c r="A994" s="109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</row>
    <row r="995" spans="1:53" ht="14.25" customHeight="1">
      <c r="A995" s="109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</row>
    <row r="996" spans="1:53" ht="14.25" customHeight="1">
      <c r="A996" s="109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</row>
    <row r="997" spans="1:53" ht="14.25" customHeight="1">
      <c r="A997" s="109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</row>
    <row r="998" spans="1:53" ht="14.25" customHeight="1">
      <c r="A998" s="109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</row>
    <row r="999" spans="1:53" ht="14.25" customHeight="1">
      <c r="A999" s="109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</row>
    <row r="1000" spans="1:53" ht="14.25" customHeight="1">
      <c r="A1000" s="109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</row>
  </sheetData>
  <mergeCells count="29">
    <mergeCell ref="A6:A7"/>
    <mergeCell ref="B6:B7"/>
    <mergeCell ref="K6:K7"/>
    <mergeCell ref="L6:L7"/>
    <mergeCell ref="C6:C7"/>
    <mergeCell ref="D6:D7"/>
    <mergeCell ref="E6:E7"/>
    <mergeCell ref="F6:F7"/>
    <mergeCell ref="G6:G7"/>
    <mergeCell ref="H6:H7"/>
    <mergeCell ref="A1:AT3"/>
    <mergeCell ref="A4:Q4"/>
    <mergeCell ref="S4:AE4"/>
    <mergeCell ref="AH4:AT4"/>
    <mergeCell ref="G5:L5"/>
    <mergeCell ref="C77:L77"/>
    <mergeCell ref="T77:Z77"/>
    <mergeCell ref="AB77:AH77"/>
    <mergeCell ref="C78:L78"/>
    <mergeCell ref="T78:Z78"/>
    <mergeCell ref="AB78:AH78"/>
    <mergeCell ref="I6:I7"/>
    <mergeCell ref="C75:L75"/>
    <mergeCell ref="T75:Z75"/>
    <mergeCell ref="AB75:AH75"/>
    <mergeCell ref="T76:Z76"/>
    <mergeCell ref="AB76:AH76"/>
    <mergeCell ref="C76:L76"/>
    <mergeCell ref="J6:J7"/>
  </mergeCells>
  <pageMargins left="0.25" right="0.25" top="0.75" bottom="0.75" header="0" footer="0"/>
  <pageSetup paperSize="9" scale="1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Planilha1!$A$1:$A$11</xm:f>
          </x14:formula1>
          <xm:sqref>M86:P86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1000"/>
  <sheetViews>
    <sheetView workbookViewId="0"/>
  </sheetViews>
  <sheetFormatPr defaultColWidth="14.42578125" defaultRowHeight="15" customHeight="1"/>
  <cols>
    <col min="1" max="1" width="9.140625" customWidth="1"/>
    <col min="2" max="42" width="8.7109375" customWidth="1"/>
  </cols>
  <sheetData>
    <row r="1" spans="1:42">
      <c r="A1" s="5"/>
      <c r="B1" s="6"/>
      <c r="C1" s="7"/>
      <c r="D1" s="7"/>
      <c r="E1" s="7"/>
      <c r="F1" s="7"/>
      <c r="G1" s="136" t="s">
        <v>5</v>
      </c>
      <c r="H1" s="137"/>
      <c r="I1" s="137"/>
      <c r="J1" s="137"/>
      <c r="K1" s="137"/>
      <c r="L1" s="13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>
      <c r="A2" s="139" t="s">
        <v>6</v>
      </c>
      <c r="B2" s="141" t="s">
        <v>7</v>
      </c>
      <c r="C2" s="143" t="s">
        <v>8</v>
      </c>
      <c r="D2" s="143" t="s">
        <v>9</v>
      </c>
      <c r="E2" s="143" t="s">
        <v>10</v>
      </c>
      <c r="F2" s="145" t="s">
        <v>11</v>
      </c>
      <c r="G2" s="118" t="s">
        <v>12</v>
      </c>
      <c r="H2" s="147" t="s">
        <v>13</v>
      </c>
      <c r="I2" s="118" t="s">
        <v>14</v>
      </c>
      <c r="J2" s="124" t="s">
        <v>15</v>
      </c>
      <c r="K2" s="118" t="s">
        <v>16</v>
      </c>
      <c r="L2" s="118" t="s">
        <v>15</v>
      </c>
      <c r="M2" s="9">
        <v>1</v>
      </c>
      <c r="N2" s="9">
        <v>2</v>
      </c>
      <c r="O2" s="9">
        <v>3</v>
      </c>
      <c r="P2" s="9">
        <v>4</v>
      </c>
      <c r="Q2" s="9">
        <v>5</v>
      </c>
      <c r="R2" s="9">
        <v>6</v>
      </c>
      <c r="S2" s="9">
        <v>7</v>
      </c>
      <c r="T2" s="9">
        <v>8</v>
      </c>
      <c r="U2" s="9">
        <v>9</v>
      </c>
      <c r="V2" s="9">
        <v>10</v>
      </c>
      <c r="W2" s="9">
        <v>11</v>
      </c>
      <c r="X2" s="9">
        <v>12</v>
      </c>
      <c r="Y2" s="9">
        <v>13</v>
      </c>
      <c r="Z2" s="9">
        <v>14</v>
      </c>
      <c r="AA2" s="9">
        <v>15</v>
      </c>
      <c r="AB2" s="9">
        <v>16</v>
      </c>
      <c r="AC2" s="9">
        <v>17</v>
      </c>
      <c r="AD2" s="9">
        <v>18</v>
      </c>
      <c r="AE2" s="9">
        <v>19</v>
      </c>
      <c r="AF2" s="9">
        <v>20</v>
      </c>
      <c r="AG2" s="9">
        <v>21</v>
      </c>
      <c r="AH2" s="9">
        <v>22</v>
      </c>
      <c r="AI2" s="9">
        <v>23</v>
      </c>
      <c r="AJ2" s="9">
        <v>24</v>
      </c>
      <c r="AK2" s="9">
        <v>25</v>
      </c>
      <c r="AL2" s="9">
        <v>26</v>
      </c>
      <c r="AM2" s="9">
        <v>27</v>
      </c>
      <c r="AN2" s="9">
        <v>28</v>
      </c>
      <c r="AO2" s="10">
        <v>29</v>
      </c>
      <c r="AP2" s="9">
        <v>30</v>
      </c>
    </row>
    <row r="3" spans="1:42">
      <c r="A3" s="140"/>
      <c r="B3" s="142"/>
      <c r="C3" s="144"/>
      <c r="D3" s="144"/>
      <c r="E3" s="144"/>
      <c r="F3" s="146"/>
      <c r="G3" s="119"/>
      <c r="H3" s="119"/>
      <c r="I3" s="119"/>
      <c r="J3" s="119"/>
      <c r="K3" s="119"/>
      <c r="L3" s="119"/>
      <c r="M3" s="12" t="s">
        <v>17</v>
      </c>
      <c r="N3" s="12" t="s">
        <v>18</v>
      </c>
      <c r="O3" s="12" t="s">
        <v>19</v>
      </c>
      <c r="P3" s="12" t="s">
        <v>20</v>
      </c>
      <c r="Q3" s="12" t="s">
        <v>21</v>
      </c>
      <c r="R3" s="12" t="s">
        <v>22</v>
      </c>
      <c r="S3" s="12" t="s">
        <v>23</v>
      </c>
      <c r="T3" s="12" t="s">
        <v>17</v>
      </c>
      <c r="U3" s="12" t="s">
        <v>18</v>
      </c>
      <c r="V3" s="12" t="s">
        <v>19</v>
      </c>
      <c r="W3" s="12" t="s">
        <v>20</v>
      </c>
      <c r="X3" s="12" t="s">
        <v>21</v>
      </c>
      <c r="Y3" s="12" t="s">
        <v>22</v>
      </c>
      <c r="Z3" s="12" t="s">
        <v>23</v>
      </c>
      <c r="AA3" s="12" t="s">
        <v>17</v>
      </c>
      <c r="AB3" s="12" t="s">
        <v>18</v>
      </c>
      <c r="AC3" s="12" t="s">
        <v>19</v>
      </c>
      <c r="AD3" s="12" t="s">
        <v>20</v>
      </c>
      <c r="AE3" s="12" t="s">
        <v>21</v>
      </c>
      <c r="AF3" s="12" t="s">
        <v>22</v>
      </c>
      <c r="AG3" s="12" t="s">
        <v>23</v>
      </c>
      <c r="AH3" s="12" t="s">
        <v>17</v>
      </c>
      <c r="AI3" s="12" t="s">
        <v>18</v>
      </c>
      <c r="AJ3" s="12" t="s">
        <v>19</v>
      </c>
      <c r="AK3" s="12" t="s">
        <v>20</v>
      </c>
      <c r="AL3" s="12" t="s">
        <v>21</v>
      </c>
      <c r="AM3" s="12" t="s">
        <v>22</v>
      </c>
      <c r="AN3" s="13" t="s">
        <v>23</v>
      </c>
      <c r="AO3" s="13" t="s">
        <v>17</v>
      </c>
      <c r="AP3" s="12" t="s">
        <v>18</v>
      </c>
    </row>
    <row r="4" spans="1:42">
      <c r="A4" s="23" t="s">
        <v>36</v>
      </c>
      <c r="B4" s="15">
        <v>1101331</v>
      </c>
      <c r="C4" s="16">
        <v>490622</v>
      </c>
      <c r="D4" s="17" t="s">
        <v>25</v>
      </c>
      <c r="E4" s="17" t="s">
        <v>26</v>
      </c>
      <c r="F4" s="16">
        <v>36</v>
      </c>
      <c r="G4" s="17"/>
      <c r="H4" s="17"/>
      <c r="I4" s="17"/>
      <c r="J4" s="17"/>
      <c r="K4" s="17"/>
      <c r="L4" s="17"/>
      <c r="M4" s="18" t="s">
        <v>29</v>
      </c>
      <c r="N4" s="19"/>
      <c r="O4" s="19"/>
      <c r="P4" s="19"/>
      <c r="Q4" s="18"/>
      <c r="R4" s="18" t="s">
        <v>31</v>
      </c>
      <c r="S4" s="18"/>
      <c r="T4" s="18" t="s">
        <v>30</v>
      </c>
      <c r="U4" s="18" t="s">
        <v>31</v>
      </c>
      <c r="V4" s="19" t="s">
        <v>31</v>
      </c>
      <c r="W4" s="19"/>
      <c r="X4" s="18"/>
      <c r="Y4" s="18" t="s">
        <v>28</v>
      </c>
      <c r="Z4" s="18"/>
      <c r="AA4" s="18"/>
      <c r="AB4" s="18" t="s">
        <v>31</v>
      </c>
      <c r="AC4" s="19"/>
      <c r="AD4" s="19"/>
      <c r="AE4" s="18" t="s">
        <v>31</v>
      </c>
      <c r="AF4" s="18"/>
      <c r="AG4" s="19" t="s">
        <v>28</v>
      </c>
      <c r="AH4" s="18"/>
      <c r="AI4" s="18" t="s">
        <v>31</v>
      </c>
      <c r="AJ4" s="19"/>
      <c r="AK4" s="19" t="s">
        <v>31</v>
      </c>
      <c r="AL4" s="18"/>
      <c r="AM4" s="18" t="s">
        <v>29</v>
      </c>
      <c r="AN4" s="20" t="s">
        <v>30</v>
      </c>
      <c r="AO4" s="20" t="s">
        <v>30</v>
      </c>
      <c r="AP4" s="18" t="s">
        <v>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L2:L3"/>
    <mergeCell ref="G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51180555555555496" right="0.51180555555555496" top="0.78749999999999998" bottom="0.78749999999999998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0"/>
  <sheetViews>
    <sheetView workbookViewId="0"/>
  </sheetViews>
  <sheetFormatPr defaultColWidth="14.42578125" defaultRowHeight="15" customHeight="1"/>
  <cols>
    <col min="1" max="1" width="8.85546875" customWidth="1"/>
    <col min="2" max="26" width="8.7109375" customWidth="1"/>
  </cols>
  <sheetData>
    <row r="1" spans="1:13">
      <c r="A1" s="110" t="s">
        <v>132</v>
      </c>
      <c r="B1" s="110">
        <v>12</v>
      </c>
    </row>
    <row r="2" spans="1:13">
      <c r="A2" s="110" t="s">
        <v>144</v>
      </c>
      <c r="B2" s="110">
        <v>12</v>
      </c>
    </row>
    <row r="3" spans="1:13">
      <c r="A3" s="110" t="s">
        <v>27</v>
      </c>
      <c r="B3" s="110">
        <v>0</v>
      </c>
    </row>
    <row r="4" spans="1:13">
      <c r="A4" s="110" t="s">
        <v>14</v>
      </c>
      <c r="B4" s="110">
        <v>12</v>
      </c>
    </row>
    <row r="5" spans="1:13">
      <c r="A5" s="110" t="s">
        <v>145</v>
      </c>
      <c r="B5" s="110">
        <v>8</v>
      </c>
    </row>
    <row r="6" spans="1:13">
      <c r="A6" s="110" t="s">
        <v>126</v>
      </c>
      <c r="B6" s="110">
        <v>12</v>
      </c>
    </row>
    <row r="7" spans="1:13">
      <c r="A7" s="110" t="s">
        <v>12</v>
      </c>
      <c r="B7" s="110">
        <v>6</v>
      </c>
    </row>
    <row r="8" spans="1:13">
      <c r="A8" s="110" t="s">
        <v>16</v>
      </c>
      <c r="B8" s="110">
        <v>6</v>
      </c>
    </row>
    <row r="9" spans="1:13">
      <c r="A9" s="110" t="s">
        <v>35</v>
      </c>
      <c r="B9" s="110">
        <v>0</v>
      </c>
    </row>
    <row r="10" spans="1:13">
      <c r="A10" s="110" t="s">
        <v>139</v>
      </c>
      <c r="B10" s="110">
        <v>12</v>
      </c>
    </row>
    <row r="11" spans="1:13">
      <c r="A11" s="110" t="s">
        <v>15</v>
      </c>
      <c r="B11" s="110">
        <v>12</v>
      </c>
      <c r="C11" s="110" t="s">
        <v>132</v>
      </c>
      <c r="D11" s="110" t="s">
        <v>144</v>
      </c>
      <c r="E11" s="110" t="s">
        <v>27</v>
      </c>
      <c r="F11" s="110" t="s">
        <v>14</v>
      </c>
      <c r="G11" s="110" t="s">
        <v>145</v>
      </c>
      <c r="H11" s="110" t="s">
        <v>126</v>
      </c>
      <c r="I11" s="110" t="s">
        <v>12</v>
      </c>
      <c r="J11" s="110" t="s">
        <v>16</v>
      </c>
      <c r="K11" s="110" t="s">
        <v>35</v>
      </c>
      <c r="L11" s="110" t="s">
        <v>139</v>
      </c>
      <c r="M11" s="110" t="s">
        <v>15</v>
      </c>
    </row>
    <row r="12" spans="1:13" ht="21">
      <c r="A12" s="111" t="s">
        <v>146</v>
      </c>
      <c r="B12" s="112" t="e">
        <f t="shared" ref="B12:B76" si="0">(C12*$B$1)+(D12*$B$2)+(E12*$B$3)+(F12*$B$4)+(G12*$B$5)+(H12*$B$6)+(I12*$B$7)+(J12*$B$8)+(K12*$B$9)+(L12*$B$10)+(M12*$B$11)</f>
        <v>#REF!</v>
      </c>
      <c r="C12" s="110" t="e">
        <f>COUNTIF(EQUIPE!#REF!, "PDN")</f>
        <v>#REF!</v>
      </c>
      <c r="D12" s="110" t="e">
        <f>COUNTIF(EQUIPE!#REF!, "PDD")</f>
        <v>#REF!</v>
      </c>
      <c r="E12" s="110" t="e">
        <f>COUNTIF(EQUIPE!#REF!, "FO")</f>
        <v>#REF!</v>
      </c>
      <c r="F12" s="110" t="e">
        <f>COUNTIF(EQUIPE!#REF!, "D")</f>
        <v>#REF!</v>
      </c>
      <c r="G12" s="110" t="e">
        <f>COUNTIF(EQUIPE!#REF!, "M/T")</f>
        <v>#REF!</v>
      </c>
      <c r="H12" s="110" t="e">
        <f>COUNTIF(EQUIPE!#REF!, "PFD")</f>
        <v>#REF!</v>
      </c>
      <c r="I12" s="110" t="e">
        <f>COUNTIF(EQUIPE!#REF!, "M")</f>
        <v>#REF!</v>
      </c>
      <c r="J12" s="110" t="e">
        <f>COUNTIF(EQUIPE!#REF!, "T")</f>
        <v>#REF!</v>
      </c>
      <c r="K12" s="110" t="e">
        <f>COUNTIF(EQUIPE!#REF!, "FE")</f>
        <v>#REF!</v>
      </c>
      <c r="L12" s="110" t="e">
        <f>COUNTIF(EQUIPE!#REF!,"PFN")</f>
        <v>#REF!</v>
      </c>
      <c r="M12" s="110" t="e">
        <f>COUNTIF(EQUIPE!#REF!,"N")</f>
        <v>#REF!</v>
      </c>
    </row>
    <row r="13" spans="1:13" ht="21">
      <c r="A13" s="111" t="s">
        <v>24</v>
      </c>
      <c r="B13" s="112" t="e">
        <f t="shared" si="0"/>
        <v>#REF!</v>
      </c>
      <c r="C13" s="110" t="e">
        <f>COUNTIF(EQUIPE!#REF!, "PDN")</f>
        <v>#REF!</v>
      </c>
      <c r="D13" s="110" t="e">
        <f>COUNTIF(EQUIPE!#REF!, "PDD")</f>
        <v>#REF!</v>
      </c>
      <c r="E13" s="110" t="e">
        <f>COUNTIF(EQUIPE!#REF!, "FO")</f>
        <v>#REF!</v>
      </c>
      <c r="F13" s="110" t="e">
        <f>COUNTIF(EQUIPE!#REF!, "D")</f>
        <v>#REF!</v>
      </c>
      <c r="G13" s="110" t="e">
        <f>COUNTIF(EQUIPE!#REF!, "M/T")</f>
        <v>#REF!</v>
      </c>
      <c r="H13" s="110" t="e">
        <f>COUNTIF(EQUIPE!#REF!, "PFD")</f>
        <v>#REF!</v>
      </c>
      <c r="I13" s="110" t="e">
        <f>COUNTIF(EQUIPE!#REF!, "M")</f>
        <v>#REF!</v>
      </c>
      <c r="J13" s="110" t="e">
        <f>COUNTIF(EQUIPE!#REF!, "T")</f>
        <v>#REF!</v>
      </c>
      <c r="K13" s="110" t="e">
        <f>COUNTIF(EQUIPE!#REF!, "FE")</f>
        <v>#REF!</v>
      </c>
      <c r="L13" s="110" t="e">
        <f>COUNTIF(EQUIPE!#REF!,"PFN")</f>
        <v>#REF!</v>
      </c>
      <c r="M13" s="110" t="e">
        <f>COUNTIF(EQUIPE!#REF!,"N")</f>
        <v>#REF!</v>
      </c>
    </row>
    <row r="14" spans="1:13" ht="21">
      <c r="A14" s="111" t="s">
        <v>147</v>
      </c>
      <c r="B14" s="112" t="e">
        <f t="shared" si="0"/>
        <v>#REF!</v>
      </c>
      <c r="C14" s="110" t="e">
        <f>COUNTIF(EQUIPE!#REF!, "PDN")</f>
        <v>#REF!</v>
      </c>
      <c r="D14" s="110" t="e">
        <f>COUNTIF(EQUIPE!#REF!, "PDD")</f>
        <v>#REF!</v>
      </c>
      <c r="E14" s="110" t="e">
        <f>COUNTIF(EQUIPE!#REF!, "FO")</f>
        <v>#REF!</v>
      </c>
      <c r="F14" s="110" t="e">
        <f>COUNTIF(EQUIPE!#REF!, "D")</f>
        <v>#REF!</v>
      </c>
      <c r="G14" s="110" t="e">
        <f>COUNTIF(EQUIPE!#REF!, "M/T")</f>
        <v>#REF!</v>
      </c>
      <c r="H14" s="110" t="e">
        <f>COUNTIF(EQUIPE!#REF!, "PFD")</f>
        <v>#REF!</v>
      </c>
      <c r="I14" s="110" t="e">
        <f>COUNTIF(EQUIPE!#REF!, "M")</f>
        <v>#REF!</v>
      </c>
      <c r="J14" s="110" t="e">
        <f>COUNTIF(EQUIPE!#REF!, "T")</f>
        <v>#REF!</v>
      </c>
      <c r="K14" s="110" t="e">
        <f>COUNTIF(EQUIPE!#REF!, "FE")</f>
        <v>#REF!</v>
      </c>
      <c r="L14" s="110" t="e">
        <f>COUNTIF(EQUIPE!#REF!,"PFN")</f>
        <v>#REF!</v>
      </c>
      <c r="M14" s="110" t="e">
        <f>COUNTIF(EQUIPE!#REF!,"N")</f>
        <v>#REF!</v>
      </c>
    </row>
    <row r="15" spans="1:13" ht="21">
      <c r="A15" s="111" t="s">
        <v>39</v>
      </c>
      <c r="B15" s="112" t="e">
        <f t="shared" si="0"/>
        <v>#REF!</v>
      </c>
      <c r="C15" s="110" t="e">
        <f>COUNTIF(EQUIPE!#REF!, "PDN")</f>
        <v>#REF!</v>
      </c>
      <c r="D15" s="110" t="e">
        <f>COUNTIF(EQUIPE!#REF!, "PDD")</f>
        <v>#REF!</v>
      </c>
      <c r="E15" s="110" t="e">
        <f>COUNTIF(EQUIPE!#REF!, "FO")</f>
        <v>#REF!</v>
      </c>
      <c r="F15" s="110" t="e">
        <f>COUNTIF(EQUIPE!#REF!, "D")</f>
        <v>#REF!</v>
      </c>
      <c r="G15" s="110" t="e">
        <f>COUNTIF(EQUIPE!#REF!, "M/T")</f>
        <v>#REF!</v>
      </c>
      <c r="H15" s="110" t="e">
        <f>COUNTIF(EQUIPE!#REF!, "PFD")</f>
        <v>#REF!</v>
      </c>
      <c r="I15" s="110" t="e">
        <f>COUNTIF(EQUIPE!#REF!, "M")</f>
        <v>#REF!</v>
      </c>
      <c r="J15" s="110" t="e">
        <f>COUNTIF(EQUIPE!#REF!, "T")</f>
        <v>#REF!</v>
      </c>
      <c r="K15" s="110" t="e">
        <f>COUNTIF(EQUIPE!#REF!, "FE")</f>
        <v>#REF!</v>
      </c>
      <c r="L15" s="110" t="e">
        <f>COUNTIF(EQUIPE!#REF!,"PFN")</f>
        <v>#REF!</v>
      </c>
      <c r="M15" s="110" t="e">
        <f>COUNTIF(EQUIPE!#REF!,"N")</f>
        <v>#REF!</v>
      </c>
    </row>
    <row r="16" spans="1:13" ht="21">
      <c r="A16" s="111" t="s">
        <v>148</v>
      </c>
      <c r="B16" s="112" t="e">
        <f t="shared" si="0"/>
        <v>#REF!</v>
      </c>
      <c r="C16" s="110" t="e">
        <f>COUNTIF(EQUIPE!#REF!, "PDN")</f>
        <v>#REF!</v>
      </c>
      <c r="D16" s="110" t="e">
        <f>COUNTIF(EQUIPE!#REF!, "PDD")</f>
        <v>#REF!</v>
      </c>
      <c r="E16" s="110" t="e">
        <f>COUNTIF(EQUIPE!#REF!, "FO")</f>
        <v>#REF!</v>
      </c>
      <c r="F16" s="110" t="e">
        <f>COUNTIF(EQUIPE!#REF!, "D")</f>
        <v>#REF!</v>
      </c>
      <c r="G16" s="110" t="e">
        <f>COUNTIF(EQUIPE!#REF!, "M/T")</f>
        <v>#REF!</v>
      </c>
      <c r="H16" s="110" t="e">
        <f>COUNTIF(EQUIPE!#REF!, "PFD")</f>
        <v>#REF!</v>
      </c>
      <c r="I16" s="110" t="e">
        <f>COUNTIF(EQUIPE!#REF!, "M")</f>
        <v>#REF!</v>
      </c>
      <c r="J16" s="110" t="e">
        <f>COUNTIF(EQUIPE!#REF!, "T")</f>
        <v>#REF!</v>
      </c>
      <c r="K16" s="110" t="e">
        <f>COUNTIF(EQUIPE!#REF!, "FE")</f>
        <v>#REF!</v>
      </c>
      <c r="L16" s="110" t="e">
        <f>COUNTIF(EQUIPE!#REF!,"PFN")</f>
        <v>#REF!</v>
      </c>
      <c r="M16" s="110" t="e">
        <f>COUNTIF(EQUIPE!#REF!,"N")</f>
        <v>#REF!</v>
      </c>
    </row>
    <row r="17" spans="1:13" ht="21">
      <c r="A17" s="111" t="s">
        <v>41</v>
      </c>
      <c r="B17" s="112" t="e">
        <f t="shared" si="0"/>
        <v>#REF!</v>
      </c>
      <c r="C17" s="110" t="e">
        <f>COUNTIF(EQUIPE!#REF!, "PDN")</f>
        <v>#REF!</v>
      </c>
      <c r="D17" s="110" t="e">
        <f>COUNTIF(EQUIPE!#REF!, "PDD")</f>
        <v>#REF!</v>
      </c>
      <c r="E17" s="110" t="e">
        <f>COUNTIF(EQUIPE!#REF!, "FO")</f>
        <v>#REF!</v>
      </c>
      <c r="F17" s="110" t="e">
        <f>COUNTIF(EQUIPE!#REF!, "D")</f>
        <v>#REF!</v>
      </c>
      <c r="G17" s="110" t="e">
        <f>COUNTIF(EQUIPE!#REF!, "M/T")</f>
        <v>#REF!</v>
      </c>
      <c r="H17" s="110" t="e">
        <f>COUNTIF(EQUIPE!#REF!, "PFD")</f>
        <v>#REF!</v>
      </c>
      <c r="I17" s="110" t="e">
        <f>COUNTIF(EQUIPE!#REF!, "M")</f>
        <v>#REF!</v>
      </c>
      <c r="J17" s="110" t="e">
        <f>COUNTIF(EQUIPE!#REF!, "T")</f>
        <v>#REF!</v>
      </c>
      <c r="K17" s="110" t="e">
        <f>COUNTIF(EQUIPE!#REF!, "FE")</f>
        <v>#REF!</v>
      </c>
      <c r="L17" s="110" t="e">
        <f>COUNTIF(EQUIPE!#REF!,"PFN")</f>
        <v>#REF!</v>
      </c>
      <c r="M17" s="110" t="e">
        <f>COUNTIF(EQUIPE!#REF!,"N")</f>
        <v>#REF!</v>
      </c>
    </row>
    <row r="18" spans="1:13" ht="21">
      <c r="A18" s="111" t="s">
        <v>32</v>
      </c>
      <c r="B18" s="112" t="e">
        <f t="shared" si="0"/>
        <v>#REF!</v>
      </c>
      <c r="C18" s="110" t="e">
        <f>COUNTIF(EQUIPE!#REF!, "PDN")</f>
        <v>#REF!</v>
      </c>
      <c r="D18" s="110" t="e">
        <f>COUNTIF(EQUIPE!#REF!, "PDD")</f>
        <v>#REF!</v>
      </c>
      <c r="E18" s="110" t="e">
        <f>COUNTIF(EQUIPE!#REF!, "FO")</f>
        <v>#REF!</v>
      </c>
      <c r="F18" s="110" t="e">
        <f>COUNTIF(EQUIPE!#REF!, "D")</f>
        <v>#REF!</v>
      </c>
      <c r="G18" s="110" t="e">
        <f>COUNTIF(EQUIPE!#REF!, "M/T")</f>
        <v>#REF!</v>
      </c>
      <c r="H18" s="110" t="e">
        <f>COUNTIF(EQUIPE!#REF!, "PFD")</f>
        <v>#REF!</v>
      </c>
      <c r="I18" s="110" t="e">
        <f>COUNTIF(EQUIPE!#REF!, "M")</f>
        <v>#REF!</v>
      </c>
      <c r="J18" s="110" t="e">
        <f>COUNTIF(EQUIPE!#REF!, "T")</f>
        <v>#REF!</v>
      </c>
      <c r="K18" s="110" t="e">
        <f>COUNTIF(EQUIPE!#REF!, "FE")</f>
        <v>#REF!</v>
      </c>
      <c r="L18" s="110" t="e">
        <f>COUNTIF(EQUIPE!#REF!,"PFN")</f>
        <v>#REF!</v>
      </c>
      <c r="M18" s="110" t="e">
        <f>COUNTIF(EQUIPE!#REF!,"N")</f>
        <v>#REF!</v>
      </c>
    </row>
    <row r="19" spans="1:13" ht="21">
      <c r="A19" s="111" t="s">
        <v>114</v>
      </c>
      <c r="B19" s="112" t="e">
        <f t="shared" si="0"/>
        <v>#REF!</v>
      </c>
      <c r="C19" s="110" t="e">
        <f>COUNTIF(EQUIPE!#REF!, "PDN")</f>
        <v>#REF!</v>
      </c>
      <c r="D19" s="110" t="e">
        <f>COUNTIF(EQUIPE!#REF!, "PDD")</f>
        <v>#REF!</v>
      </c>
      <c r="E19" s="110" t="e">
        <f>COUNTIF(EQUIPE!#REF!, "FO")</f>
        <v>#REF!</v>
      </c>
      <c r="F19" s="110" t="e">
        <f>COUNTIF(EQUIPE!#REF!, "D")</f>
        <v>#REF!</v>
      </c>
      <c r="G19" s="110" t="e">
        <f>COUNTIF(EQUIPE!#REF!, "M/T")</f>
        <v>#REF!</v>
      </c>
      <c r="H19" s="110" t="e">
        <f>COUNTIF(EQUIPE!#REF!, "PFD")</f>
        <v>#REF!</v>
      </c>
      <c r="I19" s="110" t="e">
        <f>COUNTIF(EQUIPE!#REF!, "M")</f>
        <v>#REF!</v>
      </c>
      <c r="J19" s="110" t="e">
        <f>COUNTIF(EQUIPE!#REF!, "T")</f>
        <v>#REF!</v>
      </c>
      <c r="K19" s="110" t="e">
        <f>COUNTIF(EQUIPE!#REF!, "FE")</f>
        <v>#REF!</v>
      </c>
      <c r="L19" s="110" t="e">
        <f>COUNTIF(EQUIPE!#REF!,"PFN")</f>
        <v>#REF!</v>
      </c>
      <c r="M19" s="110" t="e">
        <f>COUNTIF(EQUIPE!#REF!,"N")</f>
        <v>#REF!</v>
      </c>
    </row>
    <row r="20" spans="1:13" ht="21">
      <c r="A20" s="111" t="s">
        <v>149</v>
      </c>
      <c r="B20" s="112" t="e">
        <f t="shared" si="0"/>
        <v>#REF!</v>
      </c>
      <c r="C20" s="110" t="e">
        <f>COUNTIF(EQUIPE!#REF!, "PDN")</f>
        <v>#REF!</v>
      </c>
      <c r="D20" s="110" t="e">
        <f>COUNTIF(EQUIPE!#REF!, "PDD")</f>
        <v>#REF!</v>
      </c>
      <c r="E20" s="110" t="e">
        <f>COUNTIF(EQUIPE!#REF!, "FO")</f>
        <v>#REF!</v>
      </c>
      <c r="F20" s="110" t="e">
        <f>COUNTIF(EQUIPE!#REF!, "D")</f>
        <v>#REF!</v>
      </c>
      <c r="G20" s="110" t="e">
        <f>COUNTIF(EQUIPE!#REF!, "M/T")</f>
        <v>#REF!</v>
      </c>
      <c r="H20" s="110" t="e">
        <f>COUNTIF(EQUIPE!#REF!, "PFD")</f>
        <v>#REF!</v>
      </c>
      <c r="I20" s="110" t="e">
        <f>COUNTIF(EQUIPE!#REF!, "M")</f>
        <v>#REF!</v>
      </c>
      <c r="J20" s="110" t="e">
        <f>COUNTIF(EQUIPE!#REF!, "T")</f>
        <v>#REF!</v>
      </c>
      <c r="K20" s="110" t="e">
        <f>COUNTIF(EQUIPE!#REF!, "FE")</f>
        <v>#REF!</v>
      </c>
      <c r="L20" s="110" t="e">
        <f>COUNTIF(EQUIPE!#REF!,"PFN")</f>
        <v>#REF!</v>
      </c>
      <c r="M20" s="110" t="e">
        <f>COUNTIF(EQUIPE!#REF!,"N")</f>
        <v>#REF!</v>
      </c>
    </row>
    <row r="21" spans="1:13" ht="15.75" customHeight="1">
      <c r="A21" s="113" t="s">
        <v>44</v>
      </c>
      <c r="B21" s="112" t="e">
        <f t="shared" si="0"/>
        <v>#REF!</v>
      </c>
      <c r="C21" s="110" t="e">
        <f>COUNTIF(EQUIPE!#REF!, "PDN")</f>
        <v>#REF!</v>
      </c>
      <c r="D21" s="110" t="e">
        <f>COUNTIF(EQUIPE!#REF!, "PDD")</f>
        <v>#REF!</v>
      </c>
      <c r="E21" s="110" t="e">
        <f>COUNTIF(EQUIPE!#REF!, "FO")</f>
        <v>#REF!</v>
      </c>
      <c r="F21" s="110" t="e">
        <f>COUNTIF(EQUIPE!#REF!, "D")</f>
        <v>#REF!</v>
      </c>
      <c r="G21" s="110" t="e">
        <f>COUNTIF(EQUIPE!#REF!, "M/T")</f>
        <v>#REF!</v>
      </c>
      <c r="H21" s="110" t="e">
        <f>COUNTIF(EQUIPE!#REF!, "PFD")</f>
        <v>#REF!</v>
      </c>
      <c r="I21" s="110" t="e">
        <f>COUNTIF(EQUIPE!#REF!, "M")</f>
        <v>#REF!</v>
      </c>
      <c r="J21" s="110" t="e">
        <f>COUNTIF(EQUIPE!#REF!, "T")</f>
        <v>#REF!</v>
      </c>
      <c r="K21" s="110" t="e">
        <f>COUNTIF(EQUIPE!#REF!, "FE")</f>
        <v>#REF!</v>
      </c>
      <c r="L21" s="110" t="e">
        <f>COUNTIF(EQUIPE!#REF!,"PFN")</f>
        <v>#REF!</v>
      </c>
      <c r="M21" s="110" t="e">
        <f>COUNTIF(EQUIPE!#REF!,"N")</f>
        <v>#REF!</v>
      </c>
    </row>
    <row r="22" spans="1:13" ht="15.75" customHeight="1">
      <c r="A22" s="114" t="s">
        <v>150</v>
      </c>
      <c r="B22" s="112" t="e">
        <f t="shared" si="0"/>
        <v>#REF!</v>
      </c>
      <c r="C22" s="110" t="e">
        <f>COUNTIF(EQUIPE!#REF!, "PDN")</f>
        <v>#REF!</v>
      </c>
      <c r="D22" s="110" t="e">
        <f>COUNTIF(EQUIPE!#REF!, "PDD")</f>
        <v>#REF!</v>
      </c>
      <c r="E22" s="110" t="e">
        <f>COUNTIF(EQUIPE!#REF!, "FO")</f>
        <v>#REF!</v>
      </c>
      <c r="F22" s="110" t="e">
        <f>COUNTIF(EQUIPE!#REF!, "D")</f>
        <v>#REF!</v>
      </c>
      <c r="G22" s="110" t="e">
        <f>COUNTIF(EQUIPE!#REF!, "M/T")</f>
        <v>#REF!</v>
      </c>
      <c r="H22" s="110" t="e">
        <f>COUNTIF(EQUIPE!#REF!, "PFD")</f>
        <v>#REF!</v>
      </c>
      <c r="I22" s="110" t="e">
        <f>COUNTIF(EQUIPE!#REF!, "M")</f>
        <v>#REF!</v>
      </c>
      <c r="J22" s="110" t="e">
        <f>COUNTIF(EQUIPE!#REF!, "T")</f>
        <v>#REF!</v>
      </c>
      <c r="K22" s="110" t="e">
        <f>COUNTIF(EQUIPE!#REF!, "FE")</f>
        <v>#REF!</v>
      </c>
      <c r="L22" s="110" t="e">
        <f>COUNTIF(EQUIPE!#REF!,"PFN")</f>
        <v>#REF!</v>
      </c>
      <c r="M22" s="110" t="e">
        <f>COUNTIF(EQUIPE!#REF!,"N")</f>
        <v>#REF!</v>
      </c>
    </row>
    <row r="23" spans="1:13" ht="15.75" customHeight="1">
      <c r="A23" s="114" t="s">
        <v>48</v>
      </c>
      <c r="B23" s="112" t="e">
        <f t="shared" si="0"/>
        <v>#REF!</v>
      </c>
      <c r="C23" s="110" t="e">
        <f>COUNTIF(EQUIPE!#REF!, "PDN")</f>
        <v>#REF!</v>
      </c>
      <c r="D23" s="110" t="e">
        <f>COUNTIF(EQUIPE!#REF!, "PDD")</f>
        <v>#REF!</v>
      </c>
      <c r="E23" s="110" t="e">
        <f>COUNTIF(EQUIPE!#REF!, "FO")</f>
        <v>#REF!</v>
      </c>
      <c r="F23" s="110" t="e">
        <f>COUNTIF(EQUIPE!#REF!, "D")</f>
        <v>#REF!</v>
      </c>
      <c r="G23" s="110" t="e">
        <f>COUNTIF(EQUIPE!#REF!, "M/T")</f>
        <v>#REF!</v>
      </c>
      <c r="H23" s="110" t="e">
        <f>COUNTIF(EQUIPE!#REF!, "PFD")</f>
        <v>#REF!</v>
      </c>
      <c r="I23" s="110" t="e">
        <f>COUNTIF(EQUIPE!#REF!, "M")</f>
        <v>#REF!</v>
      </c>
      <c r="J23" s="110" t="e">
        <f>COUNTIF(EQUIPE!#REF!, "T")</f>
        <v>#REF!</v>
      </c>
      <c r="K23" s="110" t="e">
        <f>COUNTIF(EQUIPE!#REF!, "FE")</f>
        <v>#REF!</v>
      </c>
      <c r="L23" s="110" t="e">
        <f>COUNTIF(EQUIPE!#REF!,"PFN")</f>
        <v>#REF!</v>
      </c>
      <c r="M23" s="110" t="e">
        <f>COUNTIF(EQUIPE!#REF!,"N")</f>
        <v>#REF!</v>
      </c>
    </row>
    <row r="24" spans="1:13" ht="15.75" customHeight="1">
      <c r="A24" s="114" t="s">
        <v>51</v>
      </c>
      <c r="B24" s="112" t="e">
        <f t="shared" si="0"/>
        <v>#REF!</v>
      </c>
      <c r="C24" s="110" t="e">
        <f>COUNTIF(EQUIPE!#REF!, "PDN")</f>
        <v>#REF!</v>
      </c>
      <c r="D24" s="110" t="e">
        <f>COUNTIF(EQUIPE!#REF!, "PDD")</f>
        <v>#REF!</v>
      </c>
      <c r="E24" s="110" t="e">
        <f>COUNTIF(EQUIPE!#REF!, "FO")</f>
        <v>#REF!</v>
      </c>
      <c r="F24" s="110" t="e">
        <f>COUNTIF(EQUIPE!#REF!, "D")</f>
        <v>#REF!</v>
      </c>
      <c r="G24" s="110" t="e">
        <f>COUNTIF(EQUIPE!#REF!, "M/T")</f>
        <v>#REF!</v>
      </c>
      <c r="H24" s="110" t="e">
        <f>COUNTIF(EQUIPE!#REF!, "PFD")</f>
        <v>#REF!</v>
      </c>
      <c r="I24" s="110" t="e">
        <f>COUNTIF(EQUIPE!#REF!, "M")</f>
        <v>#REF!</v>
      </c>
      <c r="J24" s="110" t="e">
        <f>COUNTIF(EQUIPE!#REF!, "T")</f>
        <v>#REF!</v>
      </c>
      <c r="K24" s="110" t="e">
        <f>COUNTIF(EQUIPE!#REF!, "FE")</f>
        <v>#REF!</v>
      </c>
      <c r="L24" s="110" t="e">
        <f>COUNTIF(EQUIPE!#REF!,"PFN")</f>
        <v>#REF!</v>
      </c>
      <c r="M24" s="110" t="e">
        <f>COUNTIF(EQUIPE!#REF!,"N")</f>
        <v>#REF!</v>
      </c>
    </row>
    <row r="25" spans="1:13" ht="15.75" customHeight="1">
      <c r="A25" s="114" t="s">
        <v>116</v>
      </c>
      <c r="B25" s="112" t="e">
        <f t="shared" si="0"/>
        <v>#REF!</v>
      </c>
      <c r="C25" s="110" t="e">
        <f>COUNTIF(EQUIPE!#REF!, "PDN")</f>
        <v>#REF!</v>
      </c>
      <c r="D25" s="110" t="e">
        <f>COUNTIF(EQUIPE!#REF!, "PDD")</f>
        <v>#REF!</v>
      </c>
      <c r="E25" s="110" t="e">
        <f>COUNTIF(EQUIPE!#REF!, "FO")</f>
        <v>#REF!</v>
      </c>
      <c r="F25" s="110" t="e">
        <f>COUNTIF(EQUIPE!#REF!, "D")</f>
        <v>#REF!</v>
      </c>
      <c r="G25" s="110" t="e">
        <f>COUNTIF(EQUIPE!#REF!, "M/T")</f>
        <v>#REF!</v>
      </c>
      <c r="H25" s="110" t="e">
        <f>COUNTIF(EQUIPE!#REF!, "PFD")</f>
        <v>#REF!</v>
      </c>
      <c r="I25" s="110" t="e">
        <f>COUNTIF(EQUIPE!#REF!, "M")</f>
        <v>#REF!</v>
      </c>
      <c r="J25" s="110" t="e">
        <f>COUNTIF(EQUIPE!#REF!, "T")</f>
        <v>#REF!</v>
      </c>
      <c r="K25" s="110" t="e">
        <f>COUNTIF(EQUIPE!#REF!, "FE")</f>
        <v>#REF!</v>
      </c>
      <c r="L25" s="110" t="e">
        <f>COUNTIF(EQUIPE!#REF!,"PFN")</f>
        <v>#REF!</v>
      </c>
      <c r="M25" s="110" t="e">
        <f>COUNTIF(EQUIPE!#REF!,"N")</f>
        <v>#REF!</v>
      </c>
    </row>
    <row r="26" spans="1:13" ht="15.75" customHeight="1">
      <c r="A26" s="114" t="s">
        <v>52</v>
      </c>
      <c r="B26" s="112" t="e">
        <f t="shared" si="0"/>
        <v>#REF!</v>
      </c>
      <c r="C26" s="110" t="e">
        <f>COUNTIF(EQUIPE!#REF!, "PDN")</f>
        <v>#REF!</v>
      </c>
      <c r="D26" s="110" t="e">
        <f>COUNTIF(EQUIPE!#REF!, "PDD")</f>
        <v>#REF!</v>
      </c>
      <c r="E26" s="110" t="e">
        <f>COUNTIF(EQUIPE!#REF!, "FO")</f>
        <v>#REF!</v>
      </c>
      <c r="F26" s="110" t="e">
        <f>COUNTIF(EQUIPE!#REF!, "D")</f>
        <v>#REF!</v>
      </c>
      <c r="G26" s="110" t="e">
        <f>COUNTIF(EQUIPE!#REF!, "M/T")</f>
        <v>#REF!</v>
      </c>
      <c r="H26" s="110" t="e">
        <f>COUNTIF(EQUIPE!#REF!, "PFD")</f>
        <v>#REF!</v>
      </c>
      <c r="I26" s="110" t="e">
        <f>COUNTIF(EQUIPE!#REF!, "M")</f>
        <v>#REF!</v>
      </c>
      <c r="J26" s="110" t="e">
        <f>COUNTIF(EQUIPE!#REF!, "T")</f>
        <v>#REF!</v>
      </c>
      <c r="K26" s="110" t="e">
        <f>COUNTIF(EQUIPE!#REF!, "FE")</f>
        <v>#REF!</v>
      </c>
      <c r="L26" s="110" t="e">
        <f>COUNTIF(EQUIPE!#REF!,"PFN")</f>
        <v>#REF!</v>
      </c>
      <c r="M26" s="110" t="e">
        <f>COUNTIF(EQUIPE!#REF!,"N")</f>
        <v>#REF!</v>
      </c>
    </row>
    <row r="27" spans="1:13" ht="15.75" customHeight="1">
      <c r="A27" s="114" t="s">
        <v>151</v>
      </c>
      <c r="B27" s="112" t="e">
        <f t="shared" si="0"/>
        <v>#REF!</v>
      </c>
      <c r="C27" s="110" t="e">
        <f>COUNTIF(EQUIPE!#REF!, "PDN")</f>
        <v>#REF!</v>
      </c>
      <c r="D27" s="110" t="e">
        <f>COUNTIF(EQUIPE!#REF!, "PDD")</f>
        <v>#REF!</v>
      </c>
      <c r="E27" s="110" t="e">
        <f>COUNTIF(EQUIPE!#REF!, "FO")</f>
        <v>#REF!</v>
      </c>
      <c r="F27" s="110" t="e">
        <f>COUNTIF(EQUIPE!#REF!, "D")</f>
        <v>#REF!</v>
      </c>
      <c r="G27" s="110" t="e">
        <f>COUNTIF(EQUIPE!#REF!, "M/T")</f>
        <v>#REF!</v>
      </c>
      <c r="H27" s="110" t="e">
        <f>COUNTIF(EQUIPE!#REF!, "PFD")</f>
        <v>#REF!</v>
      </c>
      <c r="I27" s="110" t="e">
        <f>COUNTIF(EQUIPE!#REF!, "M")</f>
        <v>#REF!</v>
      </c>
      <c r="J27" s="110" t="e">
        <f>COUNTIF(EQUIPE!#REF!, "T")</f>
        <v>#REF!</v>
      </c>
      <c r="K27" s="110" t="e">
        <f>COUNTIF(EQUIPE!#REF!, "FE")</f>
        <v>#REF!</v>
      </c>
      <c r="L27" s="110" t="e">
        <f>COUNTIF(EQUIPE!#REF!,"PFN")</f>
        <v>#REF!</v>
      </c>
      <c r="M27" s="110" t="e">
        <f>COUNTIF(EQUIPE!#REF!,"N")</f>
        <v>#REF!</v>
      </c>
    </row>
    <row r="28" spans="1:13" ht="15.75" customHeight="1">
      <c r="A28" s="114" t="s">
        <v>152</v>
      </c>
      <c r="B28" s="112" t="e">
        <f t="shared" si="0"/>
        <v>#REF!</v>
      </c>
      <c r="C28" s="110" t="e">
        <f>COUNTIF(EQUIPE!#REF!, "PDN")</f>
        <v>#REF!</v>
      </c>
      <c r="D28" s="110" t="e">
        <f>COUNTIF(EQUIPE!#REF!, "PDD")</f>
        <v>#REF!</v>
      </c>
      <c r="E28" s="110" t="e">
        <f>COUNTIF(EQUIPE!#REF!, "FO")</f>
        <v>#REF!</v>
      </c>
      <c r="F28" s="110" t="e">
        <f>COUNTIF(EQUIPE!#REF!, "D")</f>
        <v>#REF!</v>
      </c>
      <c r="G28" s="110" t="e">
        <f>COUNTIF(EQUIPE!#REF!, "M/T")</f>
        <v>#REF!</v>
      </c>
      <c r="H28" s="110" t="e">
        <f>COUNTIF(EQUIPE!#REF!, "PFD")</f>
        <v>#REF!</v>
      </c>
      <c r="I28" s="110" t="e">
        <f>COUNTIF(EQUIPE!#REF!, "M")</f>
        <v>#REF!</v>
      </c>
      <c r="J28" s="110" t="e">
        <f>COUNTIF(EQUIPE!#REF!, "T")</f>
        <v>#REF!</v>
      </c>
      <c r="K28" s="110" t="e">
        <f>COUNTIF(EQUIPE!#REF!, "FE")</f>
        <v>#REF!</v>
      </c>
      <c r="L28" s="110" t="e">
        <f>COUNTIF(EQUIPE!#REF!,"PFN")</f>
        <v>#REF!</v>
      </c>
      <c r="M28" s="110" t="e">
        <f>COUNTIF(EQUIPE!#REF!,"N")</f>
        <v>#REF!</v>
      </c>
    </row>
    <row r="29" spans="1:13" ht="15.75" customHeight="1">
      <c r="A29" s="114" t="s">
        <v>153</v>
      </c>
      <c r="B29" s="112" t="e">
        <f t="shared" si="0"/>
        <v>#REF!</v>
      </c>
      <c r="C29" s="110" t="e">
        <f>COUNTIF(EQUIPE!#REF!, "PDN")</f>
        <v>#REF!</v>
      </c>
      <c r="D29" s="110" t="e">
        <f>COUNTIF(EQUIPE!#REF!, "PDD")</f>
        <v>#REF!</v>
      </c>
      <c r="E29" s="110" t="e">
        <f>COUNTIF(EQUIPE!#REF!, "FO")</f>
        <v>#REF!</v>
      </c>
      <c r="F29" s="110" t="e">
        <f>COUNTIF(EQUIPE!#REF!, "D")</f>
        <v>#REF!</v>
      </c>
      <c r="G29" s="110" t="e">
        <f>COUNTIF(EQUIPE!#REF!, "M/T")</f>
        <v>#REF!</v>
      </c>
      <c r="H29" s="110" t="e">
        <f>COUNTIF(EQUIPE!#REF!, "PFD")</f>
        <v>#REF!</v>
      </c>
      <c r="I29" s="110" t="e">
        <f>COUNTIF(EQUIPE!#REF!, "M")</f>
        <v>#REF!</v>
      </c>
      <c r="J29" s="110" t="e">
        <f>COUNTIF(EQUIPE!#REF!, "T")</f>
        <v>#REF!</v>
      </c>
      <c r="K29" s="110" t="e">
        <f>COUNTIF(EQUIPE!#REF!, "FE")</f>
        <v>#REF!</v>
      </c>
      <c r="L29" s="110" t="e">
        <f>COUNTIF(EQUIPE!#REF!,"PFN")</f>
        <v>#REF!</v>
      </c>
      <c r="M29" s="110" t="e">
        <f>COUNTIF(EQUIPE!#REF!,"N")</f>
        <v>#REF!</v>
      </c>
    </row>
    <row r="30" spans="1:13" ht="15.75" customHeight="1">
      <c r="A30" s="114" t="s">
        <v>63</v>
      </c>
      <c r="B30" s="112" t="e">
        <f t="shared" si="0"/>
        <v>#REF!</v>
      </c>
      <c r="C30" s="110" t="e">
        <f>COUNTIF(EQUIPE!#REF!, "PDN")</f>
        <v>#REF!</v>
      </c>
      <c r="D30" s="110" t="e">
        <f>COUNTIF(EQUIPE!#REF!, "PDD")</f>
        <v>#REF!</v>
      </c>
      <c r="E30" s="110" t="e">
        <f>COUNTIF(EQUIPE!#REF!, "FO")</f>
        <v>#REF!</v>
      </c>
      <c r="F30" s="110" t="e">
        <f>COUNTIF(EQUIPE!#REF!, "D")</f>
        <v>#REF!</v>
      </c>
      <c r="G30" s="110" t="e">
        <f>COUNTIF(EQUIPE!#REF!, "M/T")</f>
        <v>#REF!</v>
      </c>
      <c r="H30" s="110" t="e">
        <f>COUNTIF(EQUIPE!#REF!, "PFD")</f>
        <v>#REF!</v>
      </c>
      <c r="I30" s="110" t="e">
        <f>COUNTIF(EQUIPE!#REF!, "M")</f>
        <v>#REF!</v>
      </c>
      <c r="J30" s="110" t="e">
        <f>COUNTIF(EQUIPE!#REF!, "T")</f>
        <v>#REF!</v>
      </c>
      <c r="K30" s="110" t="e">
        <f>COUNTIF(EQUIPE!#REF!, "FE")</f>
        <v>#REF!</v>
      </c>
      <c r="L30" s="110" t="e">
        <f>COUNTIF(EQUIPE!#REF!,"PFN")</f>
        <v>#REF!</v>
      </c>
      <c r="M30" s="110" t="e">
        <f>COUNTIF(EQUIPE!#REF!,"N")</f>
        <v>#REF!</v>
      </c>
    </row>
    <row r="31" spans="1:13" ht="15.75" customHeight="1">
      <c r="A31" s="115"/>
      <c r="B31" s="112" t="e">
        <f t="shared" si="0"/>
        <v>#REF!</v>
      </c>
      <c r="C31" s="110" t="e">
        <f>COUNTIF(EQUIPE!#REF!, "PDN")</f>
        <v>#REF!</v>
      </c>
      <c r="D31" s="110" t="e">
        <f>COUNTIF(EQUIPE!#REF!, "PDD")</f>
        <v>#REF!</v>
      </c>
      <c r="E31" s="110" t="e">
        <f>COUNTIF(EQUIPE!#REF!, "FO")</f>
        <v>#REF!</v>
      </c>
      <c r="F31" s="110" t="e">
        <f>COUNTIF(EQUIPE!#REF!, "D")</f>
        <v>#REF!</v>
      </c>
      <c r="G31" s="110" t="e">
        <f>COUNTIF(EQUIPE!#REF!, "M/T")</f>
        <v>#REF!</v>
      </c>
      <c r="H31" s="110" t="e">
        <f>COUNTIF(EQUIPE!#REF!, "PFD")</f>
        <v>#REF!</v>
      </c>
      <c r="I31" s="110" t="e">
        <f>COUNTIF(EQUIPE!#REF!, "M")</f>
        <v>#REF!</v>
      </c>
      <c r="J31" s="110" t="e">
        <f>COUNTIF(EQUIPE!#REF!, "T")</f>
        <v>#REF!</v>
      </c>
      <c r="K31" s="110" t="e">
        <f>COUNTIF(EQUIPE!#REF!, "FE")</f>
        <v>#REF!</v>
      </c>
      <c r="L31" s="110" t="e">
        <f>COUNTIF(EQUIPE!#REF!,"PFN")</f>
        <v>#REF!</v>
      </c>
      <c r="M31" s="110" t="e">
        <f>COUNTIF(EQUIPE!#REF!,"N")</f>
        <v>#REF!</v>
      </c>
    </row>
    <row r="32" spans="1:13" ht="15.75" customHeight="1">
      <c r="A32" s="111" t="s">
        <v>94</v>
      </c>
      <c r="B32" s="112" t="e">
        <f t="shared" si="0"/>
        <v>#REF!</v>
      </c>
      <c r="C32" s="110" t="e">
        <f>COUNTIF(EQUIPE!#REF!, "PDN")</f>
        <v>#REF!</v>
      </c>
      <c r="D32" s="110" t="e">
        <f>COUNTIF(EQUIPE!#REF!, "PDD")</f>
        <v>#REF!</v>
      </c>
      <c r="E32" s="110" t="e">
        <f>COUNTIF(EQUIPE!#REF!, "FO")</f>
        <v>#REF!</v>
      </c>
      <c r="F32" s="110" t="e">
        <f>COUNTIF(EQUIPE!#REF!, "D")</f>
        <v>#REF!</v>
      </c>
      <c r="G32" s="110" t="e">
        <f>COUNTIF(EQUIPE!#REF!, "M/T")</f>
        <v>#REF!</v>
      </c>
      <c r="H32" s="110" t="e">
        <f>COUNTIF(EQUIPE!#REF!, "PFD")</f>
        <v>#REF!</v>
      </c>
      <c r="I32" s="110" t="e">
        <f>COUNTIF(EQUIPE!#REF!, "M")</f>
        <v>#REF!</v>
      </c>
      <c r="J32" s="110" t="e">
        <f>COUNTIF(EQUIPE!#REF!, "T")</f>
        <v>#REF!</v>
      </c>
      <c r="K32" s="110" t="e">
        <f>COUNTIF(EQUIPE!#REF!, "FE")</f>
        <v>#REF!</v>
      </c>
      <c r="L32" s="110" t="e">
        <f>COUNTIF(EQUIPE!#REF!,"PFN")</f>
        <v>#REF!</v>
      </c>
      <c r="M32" s="110" t="e">
        <f>COUNTIF(EQUIPE!#REF!,"N")</f>
        <v>#REF!</v>
      </c>
    </row>
    <row r="33" spans="1:13" ht="15.75" customHeight="1">
      <c r="A33" s="111" t="s">
        <v>69</v>
      </c>
      <c r="B33" s="112" t="e">
        <f t="shared" si="0"/>
        <v>#REF!</v>
      </c>
      <c r="C33" s="110" t="e">
        <f>COUNTIF(EQUIPE!#REF!, "PDN")</f>
        <v>#REF!</v>
      </c>
      <c r="D33" s="110" t="e">
        <f>COUNTIF(EQUIPE!#REF!, "PDD")</f>
        <v>#REF!</v>
      </c>
      <c r="E33" s="110" t="e">
        <f>COUNTIF(EQUIPE!#REF!, "FO")</f>
        <v>#REF!</v>
      </c>
      <c r="F33" s="110" t="e">
        <f>COUNTIF(EQUIPE!#REF!, "D")</f>
        <v>#REF!</v>
      </c>
      <c r="G33" s="110" t="e">
        <f>COUNTIF(EQUIPE!#REF!, "M/T")</f>
        <v>#REF!</v>
      </c>
      <c r="H33" s="110" t="e">
        <f>COUNTIF(EQUIPE!#REF!, "PFD")</f>
        <v>#REF!</v>
      </c>
      <c r="I33" s="110" t="e">
        <f>COUNTIF(EQUIPE!#REF!, "M")</f>
        <v>#REF!</v>
      </c>
      <c r="J33" s="110" t="e">
        <f>COUNTIF(EQUIPE!#REF!, "T")</f>
        <v>#REF!</v>
      </c>
      <c r="K33" s="110" t="e">
        <f>COUNTIF(EQUIPE!#REF!, "FE")</f>
        <v>#REF!</v>
      </c>
      <c r="L33" s="110" t="e">
        <f>COUNTIF(EQUIPE!#REF!,"PFN")</f>
        <v>#REF!</v>
      </c>
      <c r="M33" s="110" t="e">
        <f>COUNTIF(EQUIPE!#REF!,"N")</f>
        <v>#REF!</v>
      </c>
    </row>
    <row r="34" spans="1:13" ht="15.75" customHeight="1">
      <c r="A34" s="116" t="s">
        <v>54</v>
      </c>
      <c r="B34" s="112" t="e">
        <f t="shared" si="0"/>
        <v>#REF!</v>
      </c>
      <c r="C34" s="110" t="e">
        <f>COUNTIF(EQUIPE!#REF!, "PDN")</f>
        <v>#REF!</v>
      </c>
      <c r="D34" s="110" t="e">
        <f>COUNTIF(EQUIPE!#REF!, "PDD")</f>
        <v>#REF!</v>
      </c>
      <c r="E34" s="110" t="e">
        <f>COUNTIF(EQUIPE!#REF!, "FO")</f>
        <v>#REF!</v>
      </c>
      <c r="F34" s="110" t="e">
        <f>COUNTIF(EQUIPE!#REF!, "D")</f>
        <v>#REF!</v>
      </c>
      <c r="G34" s="110" t="e">
        <f>COUNTIF(EQUIPE!#REF!, "M/T")</f>
        <v>#REF!</v>
      </c>
      <c r="H34" s="110" t="e">
        <f>COUNTIF(EQUIPE!#REF!, "PFD")</f>
        <v>#REF!</v>
      </c>
      <c r="I34" s="110" t="e">
        <f>COUNTIF(EQUIPE!#REF!, "M")</f>
        <v>#REF!</v>
      </c>
      <c r="J34" s="110" t="e">
        <f>COUNTIF(EQUIPE!#REF!, "T")</f>
        <v>#REF!</v>
      </c>
      <c r="K34" s="110" t="e">
        <f>COUNTIF(EQUIPE!#REF!, "FE")</f>
        <v>#REF!</v>
      </c>
      <c r="L34" s="110" t="e">
        <f>COUNTIF(EQUIPE!#REF!,"PFN")</f>
        <v>#REF!</v>
      </c>
      <c r="M34" s="110" t="e">
        <f>COUNTIF(EQUIPE!#REF!,"N")</f>
        <v>#REF!</v>
      </c>
    </row>
    <row r="35" spans="1:13" ht="15.75" customHeight="1">
      <c r="A35" s="111" t="s">
        <v>154</v>
      </c>
      <c r="B35" s="112" t="e">
        <f t="shared" si="0"/>
        <v>#REF!</v>
      </c>
      <c r="C35" s="110" t="e">
        <f>COUNTIF(EQUIPE!#REF!, "PDN")</f>
        <v>#REF!</v>
      </c>
      <c r="D35" s="110" t="e">
        <f>COUNTIF(EQUIPE!#REF!, "PDD")</f>
        <v>#REF!</v>
      </c>
      <c r="E35" s="110" t="e">
        <f>COUNTIF(EQUIPE!#REF!, "FO")</f>
        <v>#REF!</v>
      </c>
      <c r="F35" s="110" t="e">
        <f>COUNTIF(EQUIPE!#REF!, "D")</f>
        <v>#REF!</v>
      </c>
      <c r="G35" s="110" t="e">
        <f>COUNTIF(EQUIPE!#REF!, "M/T")</f>
        <v>#REF!</v>
      </c>
      <c r="H35" s="110" t="e">
        <f>COUNTIF(EQUIPE!#REF!, "PFD")</f>
        <v>#REF!</v>
      </c>
      <c r="I35" s="110" t="e">
        <f>COUNTIF(EQUIPE!#REF!, "M")</f>
        <v>#REF!</v>
      </c>
      <c r="J35" s="110" t="e">
        <f>COUNTIF(EQUIPE!#REF!, "T")</f>
        <v>#REF!</v>
      </c>
      <c r="K35" s="110" t="e">
        <f>COUNTIF(EQUIPE!#REF!, "FE")</f>
        <v>#REF!</v>
      </c>
      <c r="L35" s="110" t="e">
        <f>COUNTIF(EQUIPE!#REF!,"PFN")</f>
        <v>#REF!</v>
      </c>
      <c r="M35" s="110" t="e">
        <f>COUNTIF(EQUIPE!#REF!,"N")</f>
        <v>#REF!</v>
      </c>
    </row>
    <row r="36" spans="1:13" ht="15.75" customHeight="1">
      <c r="A36" s="111" t="s">
        <v>55</v>
      </c>
      <c r="B36" s="112" t="e">
        <f t="shared" si="0"/>
        <v>#REF!</v>
      </c>
      <c r="C36" s="110" t="e">
        <f>COUNTIF(EQUIPE!#REF!, "PDN")</f>
        <v>#REF!</v>
      </c>
      <c r="D36" s="110" t="e">
        <f>COUNTIF(EQUIPE!#REF!, "PDD")</f>
        <v>#REF!</v>
      </c>
      <c r="E36" s="110" t="e">
        <f>COUNTIF(EQUIPE!#REF!, "FO")</f>
        <v>#REF!</v>
      </c>
      <c r="F36" s="110" t="e">
        <f>COUNTIF(EQUIPE!#REF!, "D")</f>
        <v>#REF!</v>
      </c>
      <c r="G36" s="110" t="e">
        <f>COUNTIF(EQUIPE!#REF!, "M/T")</f>
        <v>#REF!</v>
      </c>
      <c r="H36" s="110" t="e">
        <f>COUNTIF(EQUIPE!#REF!, "PFD")</f>
        <v>#REF!</v>
      </c>
      <c r="I36" s="110" t="e">
        <f>COUNTIF(EQUIPE!#REF!, "M")</f>
        <v>#REF!</v>
      </c>
      <c r="J36" s="110" t="e">
        <f>COUNTIF(EQUIPE!#REF!, "T")</f>
        <v>#REF!</v>
      </c>
      <c r="K36" s="110" t="e">
        <f>COUNTIF(EQUIPE!#REF!, "FE")</f>
        <v>#REF!</v>
      </c>
      <c r="L36" s="110" t="e">
        <f>COUNTIF(EQUIPE!#REF!,"PFN")</f>
        <v>#REF!</v>
      </c>
      <c r="M36" s="110" t="e">
        <f>COUNTIF(EQUIPE!#REF!,"N")</f>
        <v>#REF!</v>
      </c>
    </row>
    <row r="37" spans="1:13" ht="15.75" customHeight="1">
      <c r="A37" s="114" t="s">
        <v>155</v>
      </c>
      <c r="B37" s="112" t="e">
        <f t="shared" si="0"/>
        <v>#REF!</v>
      </c>
      <c r="C37" s="110" t="e">
        <f>COUNTIF(EQUIPE!#REF!, "PDN")</f>
        <v>#REF!</v>
      </c>
      <c r="D37" s="110" t="e">
        <f>COUNTIF(EQUIPE!#REF!, "PDD")</f>
        <v>#REF!</v>
      </c>
      <c r="E37" s="110" t="e">
        <f>COUNTIF(EQUIPE!#REF!, "FO")</f>
        <v>#REF!</v>
      </c>
      <c r="F37" s="110" t="e">
        <f>COUNTIF(EQUIPE!#REF!, "D")</f>
        <v>#REF!</v>
      </c>
      <c r="G37" s="110" t="e">
        <f>COUNTIF(EQUIPE!#REF!, "M/T")</f>
        <v>#REF!</v>
      </c>
      <c r="H37" s="110" t="e">
        <f>COUNTIF(EQUIPE!#REF!, "PFD")</f>
        <v>#REF!</v>
      </c>
      <c r="I37" s="110" t="e">
        <f>COUNTIF(EQUIPE!#REF!, "M")</f>
        <v>#REF!</v>
      </c>
      <c r="J37" s="110" t="e">
        <f>COUNTIF(EQUIPE!#REF!, "T")</f>
        <v>#REF!</v>
      </c>
      <c r="K37" s="110" t="e">
        <f>COUNTIF(EQUIPE!#REF!, "FE")</f>
        <v>#REF!</v>
      </c>
      <c r="L37" s="110" t="e">
        <f>COUNTIF(EQUIPE!#REF!,"PFN")</f>
        <v>#REF!</v>
      </c>
      <c r="M37" s="110" t="e">
        <f>COUNTIF(EQUIPE!#REF!,"N")</f>
        <v>#REF!</v>
      </c>
    </row>
    <row r="38" spans="1:13" ht="15.75" customHeight="1">
      <c r="A38" s="111" t="s">
        <v>156</v>
      </c>
      <c r="B38" s="112" t="e">
        <f t="shared" si="0"/>
        <v>#REF!</v>
      </c>
      <c r="C38" s="110" t="e">
        <f>COUNTIF(EQUIPE!#REF!, "PDN")</f>
        <v>#REF!</v>
      </c>
      <c r="D38" s="110" t="e">
        <f>COUNTIF(EQUIPE!#REF!, "PDD")</f>
        <v>#REF!</v>
      </c>
      <c r="E38" s="110" t="e">
        <f>COUNTIF(EQUIPE!#REF!, "FO")</f>
        <v>#REF!</v>
      </c>
      <c r="F38" s="110" t="e">
        <f>COUNTIF(EQUIPE!#REF!, "D")</f>
        <v>#REF!</v>
      </c>
      <c r="G38" s="110" t="e">
        <f>COUNTIF(EQUIPE!#REF!, "M/T")</f>
        <v>#REF!</v>
      </c>
      <c r="H38" s="110" t="e">
        <f>COUNTIF(EQUIPE!#REF!, "PFD")</f>
        <v>#REF!</v>
      </c>
      <c r="I38" s="110" t="e">
        <f>COUNTIF(EQUIPE!#REF!, "M")</f>
        <v>#REF!</v>
      </c>
      <c r="J38" s="110" t="e">
        <f>COUNTIF(EQUIPE!#REF!, "T")</f>
        <v>#REF!</v>
      </c>
      <c r="K38" s="110" t="e">
        <f>COUNTIF(EQUIPE!#REF!, "FE")</f>
        <v>#REF!</v>
      </c>
      <c r="L38" s="110" t="e">
        <f>COUNTIF(EQUIPE!#REF!,"PFN")</f>
        <v>#REF!</v>
      </c>
      <c r="M38" s="110" t="e">
        <f>COUNTIF(EQUIPE!#REF!,"N")</f>
        <v>#REF!</v>
      </c>
    </row>
    <row r="39" spans="1:13" ht="15.75" customHeight="1">
      <c r="A39" s="111" t="s">
        <v>59</v>
      </c>
      <c r="B39" s="112" t="e">
        <f t="shared" si="0"/>
        <v>#REF!</v>
      </c>
      <c r="C39" s="110" t="e">
        <f>COUNTIF(EQUIPE!#REF!, "PDN")</f>
        <v>#REF!</v>
      </c>
      <c r="D39" s="110" t="e">
        <f>COUNTIF(EQUIPE!#REF!, "PDD")</f>
        <v>#REF!</v>
      </c>
      <c r="E39" s="110" t="e">
        <f>COUNTIF(EQUIPE!#REF!, "FO")</f>
        <v>#REF!</v>
      </c>
      <c r="F39" s="110" t="e">
        <f>COUNTIF(EQUIPE!#REF!, "D")</f>
        <v>#REF!</v>
      </c>
      <c r="G39" s="110" t="e">
        <f>COUNTIF(EQUIPE!#REF!, "M/T")</f>
        <v>#REF!</v>
      </c>
      <c r="H39" s="110" t="e">
        <f>COUNTIF(EQUIPE!#REF!, "PFD")</f>
        <v>#REF!</v>
      </c>
      <c r="I39" s="110" t="e">
        <f>COUNTIF(EQUIPE!#REF!, "M")</f>
        <v>#REF!</v>
      </c>
      <c r="J39" s="110" t="e">
        <f>COUNTIF(EQUIPE!#REF!, "T")</f>
        <v>#REF!</v>
      </c>
      <c r="K39" s="110" t="e">
        <f>COUNTIF(EQUIPE!#REF!, "FE")</f>
        <v>#REF!</v>
      </c>
      <c r="L39" s="110" t="e">
        <f>COUNTIF(EQUIPE!#REF!,"PFN")</f>
        <v>#REF!</v>
      </c>
      <c r="M39" s="110" t="e">
        <f>COUNTIF(EQUIPE!#REF!,"N")</f>
        <v>#REF!</v>
      </c>
    </row>
    <row r="40" spans="1:13" ht="15.75" customHeight="1">
      <c r="A40" s="111" t="s">
        <v>109</v>
      </c>
      <c r="B40" s="112" t="e">
        <f t="shared" si="0"/>
        <v>#REF!</v>
      </c>
      <c r="C40" s="110" t="e">
        <f>COUNTIF(EQUIPE!#REF!, "PDN")</f>
        <v>#REF!</v>
      </c>
      <c r="D40" s="110" t="e">
        <f>COUNTIF(EQUIPE!#REF!, "PDD")</f>
        <v>#REF!</v>
      </c>
      <c r="E40" s="110" t="e">
        <f>COUNTIF(EQUIPE!#REF!, "FO")</f>
        <v>#REF!</v>
      </c>
      <c r="F40" s="110" t="e">
        <f>COUNTIF(EQUIPE!#REF!, "D")</f>
        <v>#REF!</v>
      </c>
      <c r="G40" s="110" t="e">
        <f>COUNTIF(EQUIPE!#REF!, "M/T")</f>
        <v>#REF!</v>
      </c>
      <c r="H40" s="110" t="e">
        <f>COUNTIF(EQUIPE!#REF!, "PFD")</f>
        <v>#REF!</v>
      </c>
      <c r="I40" s="110" t="e">
        <f>COUNTIF(EQUIPE!#REF!, "M")</f>
        <v>#REF!</v>
      </c>
      <c r="J40" s="110" t="e">
        <f>COUNTIF(EQUIPE!#REF!, "T")</f>
        <v>#REF!</v>
      </c>
      <c r="K40" s="110" t="e">
        <f>COUNTIF(EQUIPE!#REF!, "FE")</f>
        <v>#REF!</v>
      </c>
      <c r="L40" s="110" t="e">
        <f>COUNTIF(EQUIPE!#REF!,"PFN")</f>
        <v>#REF!</v>
      </c>
      <c r="M40" s="110" t="e">
        <f>COUNTIF(EQUIPE!#REF!,"N")</f>
        <v>#REF!</v>
      </c>
    </row>
    <row r="41" spans="1:13" ht="15.75" customHeight="1">
      <c r="A41" s="111" t="s">
        <v>157</v>
      </c>
      <c r="B41" s="112" t="e">
        <f t="shared" si="0"/>
        <v>#REF!</v>
      </c>
      <c r="C41" s="110" t="e">
        <f>COUNTIF(EQUIPE!#REF!, "PDN")</f>
        <v>#REF!</v>
      </c>
      <c r="D41" s="110" t="e">
        <f>COUNTIF(EQUIPE!#REF!, "PDD")</f>
        <v>#REF!</v>
      </c>
      <c r="E41" s="110" t="e">
        <f>COUNTIF(EQUIPE!#REF!, "FO")</f>
        <v>#REF!</v>
      </c>
      <c r="F41" s="110" t="e">
        <f>COUNTIF(EQUIPE!#REF!, "D")</f>
        <v>#REF!</v>
      </c>
      <c r="G41" s="110" t="e">
        <f>COUNTIF(EQUIPE!#REF!, "M/T")</f>
        <v>#REF!</v>
      </c>
      <c r="H41" s="110" t="e">
        <f>COUNTIF(EQUIPE!#REF!, "PFD")</f>
        <v>#REF!</v>
      </c>
      <c r="I41" s="110" t="e">
        <f>COUNTIF(EQUIPE!#REF!, "M")</f>
        <v>#REF!</v>
      </c>
      <c r="J41" s="110" t="e">
        <f>COUNTIF(EQUIPE!#REF!, "T")</f>
        <v>#REF!</v>
      </c>
      <c r="K41" s="110" t="e">
        <f>COUNTIF(EQUIPE!#REF!, "FE")</f>
        <v>#REF!</v>
      </c>
      <c r="L41" s="110" t="e">
        <f>COUNTIF(EQUIPE!#REF!,"PFN")</f>
        <v>#REF!</v>
      </c>
      <c r="M41" s="110" t="e">
        <f>COUNTIF(EQUIPE!#REF!,"N")</f>
        <v>#REF!</v>
      </c>
    </row>
    <row r="42" spans="1:13" ht="15.75" customHeight="1">
      <c r="A42" s="111" t="s">
        <v>158</v>
      </c>
      <c r="B42" s="112" t="e">
        <f t="shared" si="0"/>
        <v>#REF!</v>
      </c>
      <c r="C42" s="110" t="e">
        <f>COUNTIF(EQUIPE!#REF!, "PDN")</f>
        <v>#REF!</v>
      </c>
      <c r="D42" s="110" t="e">
        <f>COUNTIF(EQUIPE!#REF!, "PDD")</f>
        <v>#REF!</v>
      </c>
      <c r="E42" s="110" t="e">
        <f>COUNTIF(EQUIPE!#REF!, "FO")</f>
        <v>#REF!</v>
      </c>
      <c r="F42" s="110" t="e">
        <f>COUNTIF(EQUIPE!#REF!, "D")</f>
        <v>#REF!</v>
      </c>
      <c r="G42" s="110" t="e">
        <f>COUNTIF(EQUIPE!#REF!, "M/T")</f>
        <v>#REF!</v>
      </c>
      <c r="H42" s="110" t="e">
        <f>COUNTIF(EQUIPE!#REF!, "PFD")</f>
        <v>#REF!</v>
      </c>
      <c r="I42" s="110" t="e">
        <f>COUNTIF(EQUIPE!#REF!, "M")</f>
        <v>#REF!</v>
      </c>
      <c r="J42" s="110" t="e">
        <f>COUNTIF(EQUIPE!#REF!, "T")</f>
        <v>#REF!</v>
      </c>
      <c r="K42" s="110" t="e">
        <f>COUNTIF(EQUIPE!#REF!, "FE")</f>
        <v>#REF!</v>
      </c>
      <c r="L42" s="110" t="e">
        <f>COUNTIF(EQUIPE!#REF!,"PFN")</f>
        <v>#REF!</v>
      </c>
      <c r="M42" s="110" t="e">
        <f>COUNTIF(EQUIPE!#REF!,"N")</f>
        <v>#REF!</v>
      </c>
    </row>
    <row r="43" spans="1:13" ht="15.75" customHeight="1">
      <c r="A43" s="111" t="s">
        <v>159</v>
      </c>
      <c r="B43" s="112" t="e">
        <f t="shared" si="0"/>
        <v>#REF!</v>
      </c>
      <c r="C43" s="110" t="e">
        <f>COUNTIF(EQUIPE!#REF!, "PDN")</f>
        <v>#REF!</v>
      </c>
      <c r="D43" s="110" t="e">
        <f>COUNTIF(EQUIPE!#REF!, "PDD")</f>
        <v>#REF!</v>
      </c>
      <c r="E43" s="110" t="e">
        <f>COUNTIF(EQUIPE!#REF!, "FO")</f>
        <v>#REF!</v>
      </c>
      <c r="F43" s="110" t="e">
        <f>COUNTIF(EQUIPE!#REF!, "D")</f>
        <v>#REF!</v>
      </c>
      <c r="G43" s="110" t="e">
        <f>COUNTIF(EQUIPE!#REF!, "M/T")</f>
        <v>#REF!</v>
      </c>
      <c r="H43" s="110" t="e">
        <f>COUNTIF(EQUIPE!#REF!, "PFD")</f>
        <v>#REF!</v>
      </c>
      <c r="I43" s="110" t="e">
        <f>COUNTIF(EQUIPE!#REF!, "M")</f>
        <v>#REF!</v>
      </c>
      <c r="J43" s="110" t="e">
        <f>COUNTIF(EQUIPE!#REF!, "T")</f>
        <v>#REF!</v>
      </c>
      <c r="K43" s="110" t="e">
        <f>COUNTIF(EQUIPE!#REF!, "FE")</f>
        <v>#REF!</v>
      </c>
      <c r="L43" s="110" t="e">
        <f>COUNTIF(EQUIPE!#REF!,"PFN")</f>
        <v>#REF!</v>
      </c>
      <c r="M43" s="110" t="e">
        <f>COUNTIF(EQUIPE!#REF!,"N")</f>
        <v>#REF!</v>
      </c>
    </row>
    <row r="44" spans="1:13" ht="15.75" customHeight="1">
      <c r="A44" s="111" t="s">
        <v>67</v>
      </c>
      <c r="B44" s="112" t="e">
        <f t="shared" si="0"/>
        <v>#REF!</v>
      </c>
      <c r="C44" s="110" t="e">
        <f>COUNTIF(EQUIPE!#REF!, "PDN")</f>
        <v>#REF!</v>
      </c>
      <c r="D44" s="110" t="e">
        <f>COUNTIF(EQUIPE!#REF!, "PDD")</f>
        <v>#REF!</v>
      </c>
      <c r="E44" s="110" t="e">
        <f>COUNTIF(EQUIPE!#REF!, "FO")</f>
        <v>#REF!</v>
      </c>
      <c r="F44" s="110" t="e">
        <f>COUNTIF(EQUIPE!#REF!, "D")</f>
        <v>#REF!</v>
      </c>
      <c r="G44" s="110" t="e">
        <f>COUNTIF(EQUIPE!#REF!, "M/T")</f>
        <v>#REF!</v>
      </c>
      <c r="H44" s="110" t="e">
        <f>COUNTIF(EQUIPE!#REF!, "PFD")</f>
        <v>#REF!</v>
      </c>
      <c r="I44" s="110" t="e">
        <f>COUNTIF(EQUIPE!#REF!, "M")</f>
        <v>#REF!</v>
      </c>
      <c r="J44" s="110" t="e">
        <f>COUNTIF(EQUIPE!#REF!, "T")</f>
        <v>#REF!</v>
      </c>
      <c r="K44" s="110" t="e">
        <f>COUNTIF(EQUIPE!#REF!, "FE")</f>
        <v>#REF!</v>
      </c>
      <c r="L44" s="110" t="e">
        <f>COUNTIF(EQUIPE!#REF!,"PFN")</f>
        <v>#REF!</v>
      </c>
      <c r="M44" s="110" t="e">
        <f>COUNTIF(EQUIPE!#REF!,"N")</f>
        <v>#REF!</v>
      </c>
    </row>
    <row r="45" spans="1:13" ht="15.75" customHeight="1">
      <c r="A45" s="111" t="s">
        <v>107</v>
      </c>
      <c r="B45" s="112" t="e">
        <f t="shared" si="0"/>
        <v>#REF!</v>
      </c>
      <c r="C45" s="110" t="e">
        <f>COUNTIF(EQUIPE!#REF!, "PDN")</f>
        <v>#REF!</v>
      </c>
      <c r="D45" s="110" t="e">
        <f>COUNTIF(EQUIPE!#REF!, "PDD")</f>
        <v>#REF!</v>
      </c>
      <c r="E45" s="110" t="e">
        <f>COUNTIF(EQUIPE!#REF!, "FO")</f>
        <v>#REF!</v>
      </c>
      <c r="F45" s="110" t="e">
        <f>COUNTIF(EQUIPE!#REF!, "D")</f>
        <v>#REF!</v>
      </c>
      <c r="G45" s="110" t="e">
        <f>COUNTIF(EQUIPE!#REF!, "M/T")</f>
        <v>#REF!</v>
      </c>
      <c r="H45" s="110" t="e">
        <f>COUNTIF(EQUIPE!#REF!, "PFD")</f>
        <v>#REF!</v>
      </c>
      <c r="I45" s="110" t="e">
        <f>COUNTIF(EQUIPE!#REF!, "M")</f>
        <v>#REF!</v>
      </c>
      <c r="J45" s="110" t="e">
        <f>COUNTIF(EQUIPE!#REF!, "T")</f>
        <v>#REF!</v>
      </c>
      <c r="K45" s="110" t="e">
        <f>COUNTIF(EQUIPE!#REF!, "FE")</f>
        <v>#REF!</v>
      </c>
      <c r="L45" s="110" t="e">
        <f>COUNTIF(EQUIPE!#REF!,"PFN")</f>
        <v>#REF!</v>
      </c>
      <c r="M45" s="110" t="e">
        <f>COUNTIF(EQUIPE!#REF!,"N")</f>
        <v>#REF!</v>
      </c>
    </row>
    <row r="46" spans="1:13" ht="15.75" customHeight="1">
      <c r="A46" s="113" t="s">
        <v>160</v>
      </c>
      <c r="B46" s="112" t="e">
        <f t="shared" si="0"/>
        <v>#REF!</v>
      </c>
      <c r="C46" s="110" t="e">
        <f>COUNTIF(EQUIPE!#REF!, "PDN")</f>
        <v>#REF!</v>
      </c>
      <c r="D46" s="110" t="e">
        <f>COUNTIF(EQUIPE!#REF!, "PDD")</f>
        <v>#REF!</v>
      </c>
      <c r="E46" s="110" t="e">
        <f>COUNTIF(EQUIPE!#REF!, "FO")</f>
        <v>#REF!</v>
      </c>
      <c r="F46" s="110" t="e">
        <f>COUNTIF(EQUIPE!#REF!, "D")</f>
        <v>#REF!</v>
      </c>
      <c r="G46" s="110" t="e">
        <f>COUNTIF(EQUIPE!#REF!, "M/T")</f>
        <v>#REF!</v>
      </c>
      <c r="H46" s="110" t="e">
        <f>COUNTIF(EQUIPE!#REF!, "PFD")</f>
        <v>#REF!</v>
      </c>
      <c r="I46" s="110" t="e">
        <f>COUNTIF(EQUIPE!#REF!, "M")</f>
        <v>#REF!</v>
      </c>
      <c r="J46" s="110" t="e">
        <f>COUNTIF(EQUIPE!#REF!, "T")</f>
        <v>#REF!</v>
      </c>
      <c r="K46" s="110" t="e">
        <f>COUNTIF(EQUIPE!#REF!, "FE")</f>
        <v>#REF!</v>
      </c>
      <c r="L46" s="110" t="e">
        <f>COUNTIF(EQUIPE!#REF!,"PFN")</f>
        <v>#REF!</v>
      </c>
      <c r="M46" s="110" t="e">
        <f>COUNTIF(EQUIPE!#REF!,"N")</f>
        <v>#REF!</v>
      </c>
    </row>
    <row r="47" spans="1:13" ht="15.75" customHeight="1">
      <c r="A47" s="111" t="s">
        <v>161</v>
      </c>
      <c r="B47" s="112" t="e">
        <f t="shared" si="0"/>
        <v>#REF!</v>
      </c>
      <c r="C47" s="110" t="e">
        <f>COUNTIF(EQUIPE!#REF!, "PDN")</f>
        <v>#REF!</v>
      </c>
      <c r="D47" s="110" t="e">
        <f>COUNTIF(EQUIPE!#REF!, "PDD")</f>
        <v>#REF!</v>
      </c>
      <c r="E47" s="110" t="e">
        <f>COUNTIF(EQUIPE!#REF!, "FO")</f>
        <v>#REF!</v>
      </c>
      <c r="F47" s="110" t="e">
        <f>COUNTIF(EQUIPE!#REF!, "D")</f>
        <v>#REF!</v>
      </c>
      <c r="G47" s="110" t="e">
        <f>COUNTIF(EQUIPE!#REF!, "M/T")</f>
        <v>#REF!</v>
      </c>
      <c r="H47" s="110" t="e">
        <f>COUNTIF(EQUIPE!#REF!, "PFD")</f>
        <v>#REF!</v>
      </c>
      <c r="I47" s="110" t="e">
        <f>COUNTIF(EQUIPE!#REF!, "M")</f>
        <v>#REF!</v>
      </c>
      <c r="J47" s="110" t="e">
        <f>COUNTIF(EQUIPE!#REF!, "T")</f>
        <v>#REF!</v>
      </c>
      <c r="K47" s="110" t="e">
        <f>COUNTIF(EQUIPE!#REF!, "FE")</f>
        <v>#REF!</v>
      </c>
      <c r="L47" s="110" t="e">
        <f>COUNTIF(EQUIPE!#REF!,"PFN")</f>
        <v>#REF!</v>
      </c>
      <c r="M47" s="110" t="e">
        <f>COUNTIF(EQUIPE!#REF!,"N")</f>
        <v>#REF!</v>
      </c>
    </row>
    <row r="48" spans="1:13" ht="15.75" customHeight="1">
      <c r="A48" s="111" t="s">
        <v>70</v>
      </c>
      <c r="B48" s="112" t="e">
        <f t="shared" si="0"/>
        <v>#REF!</v>
      </c>
      <c r="C48" s="110" t="e">
        <f>COUNTIF(EQUIPE!#REF!, "PDN")</f>
        <v>#REF!</v>
      </c>
      <c r="D48" s="110" t="e">
        <f>COUNTIF(EQUIPE!#REF!, "PDD")</f>
        <v>#REF!</v>
      </c>
      <c r="E48" s="110" t="e">
        <f>COUNTIF(EQUIPE!#REF!, "FO")</f>
        <v>#REF!</v>
      </c>
      <c r="F48" s="110" t="e">
        <f>COUNTIF(EQUIPE!#REF!, "D")</f>
        <v>#REF!</v>
      </c>
      <c r="G48" s="110" t="e">
        <f>COUNTIF(EQUIPE!#REF!, "M/T")</f>
        <v>#REF!</v>
      </c>
      <c r="H48" s="110" t="e">
        <f>COUNTIF(EQUIPE!#REF!, "PFD")</f>
        <v>#REF!</v>
      </c>
      <c r="I48" s="110" t="e">
        <f>COUNTIF(EQUIPE!#REF!, "M")</f>
        <v>#REF!</v>
      </c>
      <c r="J48" s="110" t="e">
        <f>COUNTIF(EQUIPE!#REF!, "T")</f>
        <v>#REF!</v>
      </c>
      <c r="K48" s="110" t="e">
        <f>COUNTIF(EQUIPE!#REF!, "FE")</f>
        <v>#REF!</v>
      </c>
      <c r="L48" s="110" t="e">
        <f>COUNTIF(EQUIPE!#REF!,"PFN")</f>
        <v>#REF!</v>
      </c>
      <c r="M48" s="110" t="e">
        <f>COUNTIF(EQUIPE!#REF!,"N")</f>
        <v>#REF!</v>
      </c>
    </row>
    <row r="49" spans="1:13" ht="15.75" customHeight="1">
      <c r="A49" s="113" t="s">
        <v>71</v>
      </c>
      <c r="B49" s="112" t="e">
        <f t="shared" si="0"/>
        <v>#REF!</v>
      </c>
      <c r="C49" s="110" t="e">
        <f>COUNTIF(EQUIPE!#REF!, "PDN")</f>
        <v>#REF!</v>
      </c>
      <c r="D49" s="110" t="e">
        <f>COUNTIF(EQUIPE!#REF!, "PDD")</f>
        <v>#REF!</v>
      </c>
      <c r="E49" s="110" t="e">
        <f>COUNTIF(EQUIPE!#REF!, "FO")</f>
        <v>#REF!</v>
      </c>
      <c r="F49" s="110" t="e">
        <f>COUNTIF(EQUIPE!#REF!, "D")</f>
        <v>#REF!</v>
      </c>
      <c r="G49" s="110" t="e">
        <f>COUNTIF(EQUIPE!#REF!, "M/T")</f>
        <v>#REF!</v>
      </c>
      <c r="H49" s="110" t="e">
        <f>COUNTIF(EQUIPE!#REF!, "PFD")</f>
        <v>#REF!</v>
      </c>
      <c r="I49" s="110" t="e">
        <f>COUNTIF(EQUIPE!#REF!, "M")</f>
        <v>#REF!</v>
      </c>
      <c r="J49" s="110" t="e">
        <f>COUNTIF(EQUIPE!#REF!, "T")</f>
        <v>#REF!</v>
      </c>
      <c r="K49" s="110" t="e">
        <f>COUNTIF(EQUIPE!#REF!, "FE")</f>
        <v>#REF!</v>
      </c>
      <c r="L49" s="110" t="e">
        <f>COUNTIF(EQUIPE!#REF!,"PFN")</f>
        <v>#REF!</v>
      </c>
      <c r="M49" s="110" t="e">
        <f>COUNTIF(EQUIPE!#REF!,"N")</f>
        <v>#REF!</v>
      </c>
    </row>
    <row r="50" spans="1:13" ht="15.75" customHeight="1">
      <c r="A50" s="114" t="s">
        <v>72</v>
      </c>
      <c r="B50" s="112" t="e">
        <f t="shared" si="0"/>
        <v>#REF!</v>
      </c>
      <c r="C50" s="110" t="e">
        <f>COUNTIF(EQUIPE!#REF!, "PDN")</f>
        <v>#REF!</v>
      </c>
      <c r="D50" s="110" t="e">
        <f>COUNTIF(EQUIPE!#REF!, "PDD")</f>
        <v>#REF!</v>
      </c>
      <c r="E50" s="110" t="e">
        <f>COUNTIF(EQUIPE!#REF!, "FO")</f>
        <v>#REF!</v>
      </c>
      <c r="F50" s="110" t="e">
        <f>COUNTIF(EQUIPE!#REF!, "D")</f>
        <v>#REF!</v>
      </c>
      <c r="G50" s="110" t="e">
        <f>COUNTIF(EQUIPE!#REF!, "M/T")</f>
        <v>#REF!</v>
      </c>
      <c r="H50" s="110" t="e">
        <f>COUNTIF(EQUIPE!#REF!, "PFD")</f>
        <v>#REF!</v>
      </c>
      <c r="I50" s="110" t="e">
        <f>COUNTIF(EQUIPE!#REF!, "M")</f>
        <v>#REF!</v>
      </c>
      <c r="J50" s="110" t="e">
        <f>COUNTIF(EQUIPE!#REF!, "T")</f>
        <v>#REF!</v>
      </c>
      <c r="K50" s="110" t="e">
        <f>COUNTIF(EQUIPE!#REF!, "FE")</f>
        <v>#REF!</v>
      </c>
      <c r="L50" s="110" t="e">
        <f>COUNTIF(EQUIPE!#REF!,"PFN")</f>
        <v>#REF!</v>
      </c>
      <c r="M50" s="110" t="e">
        <f>COUNTIF(EQUIPE!#REF!,"N")</f>
        <v>#REF!</v>
      </c>
    </row>
    <row r="51" spans="1:13" ht="15.75" customHeight="1">
      <c r="A51" s="114" t="s">
        <v>162</v>
      </c>
      <c r="B51" s="112" t="e">
        <f t="shared" si="0"/>
        <v>#REF!</v>
      </c>
      <c r="C51" s="110" t="e">
        <f>COUNTIF(EQUIPE!#REF!, "PDN")</f>
        <v>#REF!</v>
      </c>
      <c r="D51" s="110" t="e">
        <f>COUNTIF(EQUIPE!#REF!, "PDD")</f>
        <v>#REF!</v>
      </c>
      <c r="E51" s="110" t="e">
        <f>COUNTIF(EQUIPE!#REF!, "FO")</f>
        <v>#REF!</v>
      </c>
      <c r="F51" s="110" t="e">
        <f>COUNTIF(EQUIPE!#REF!, "D")</f>
        <v>#REF!</v>
      </c>
      <c r="G51" s="110" t="e">
        <f>COUNTIF(EQUIPE!#REF!, "M/T")</f>
        <v>#REF!</v>
      </c>
      <c r="H51" s="110" t="e">
        <f>COUNTIF(EQUIPE!#REF!, "PFD")</f>
        <v>#REF!</v>
      </c>
      <c r="I51" s="110" t="e">
        <f>COUNTIF(EQUIPE!#REF!, "M")</f>
        <v>#REF!</v>
      </c>
      <c r="J51" s="110" t="e">
        <f>COUNTIF(EQUIPE!#REF!, "T")</f>
        <v>#REF!</v>
      </c>
      <c r="K51" s="110" t="e">
        <f>COUNTIF(EQUIPE!#REF!, "FE")</f>
        <v>#REF!</v>
      </c>
      <c r="L51" s="110" t="e">
        <f>COUNTIF(EQUIPE!#REF!,"PFN")</f>
        <v>#REF!</v>
      </c>
      <c r="M51" s="110" t="e">
        <f>COUNTIF(EQUIPE!#REF!,"N")</f>
        <v>#REF!</v>
      </c>
    </row>
    <row r="52" spans="1:13" ht="15.75" customHeight="1">
      <c r="A52" s="114" t="s">
        <v>74</v>
      </c>
      <c r="B52" s="112" t="e">
        <f t="shared" si="0"/>
        <v>#REF!</v>
      </c>
      <c r="C52" s="110" t="e">
        <f>COUNTIF(EQUIPE!#REF!, "PDN")</f>
        <v>#REF!</v>
      </c>
      <c r="D52" s="110" t="e">
        <f>COUNTIF(EQUIPE!#REF!, "PDD")</f>
        <v>#REF!</v>
      </c>
      <c r="E52" s="110" t="e">
        <f>COUNTIF(EQUIPE!#REF!, "FO")</f>
        <v>#REF!</v>
      </c>
      <c r="F52" s="110" t="e">
        <f>COUNTIF(EQUIPE!#REF!, "D")</f>
        <v>#REF!</v>
      </c>
      <c r="G52" s="110" t="e">
        <f>COUNTIF(EQUIPE!#REF!, "M/T")</f>
        <v>#REF!</v>
      </c>
      <c r="H52" s="110" t="e">
        <f>COUNTIF(EQUIPE!#REF!, "PFD")</f>
        <v>#REF!</v>
      </c>
      <c r="I52" s="110" t="e">
        <f>COUNTIF(EQUIPE!#REF!, "M")</f>
        <v>#REF!</v>
      </c>
      <c r="J52" s="110" t="e">
        <f>COUNTIF(EQUIPE!#REF!, "T")</f>
        <v>#REF!</v>
      </c>
      <c r="K52" s="110" t="e">
        <f>COUNTIF(EQUIPE!#REF!, "FE")</f>
        <v>#REF!</v>
      </c>
      <c r="L52" s="110" t="e">
        <f>COUNTIF(EQUIPE!#REF!,"PFN")</f>
        <v>#REF!</v>
      </c>
      <c r="M52" s="110" t="e">
        <f>COUNTIF(EQUIPE!#REF!,"N")</f>
        <v>#REF!</v>
      </c>
    </row>
    <row r="53" spans="1:13" ht="15.75" customHeight="1">
      <c r="A53" s="113" t="s">
        <v>78</v>
      </c>
      <c r="B53" s="112" t="e">
        <f t="shared" si="0"/>
        <v>#REF!</v>
      </c>
      <c r="C53" s="110" t="e">
        <f>COUNTIF(EQUIPE!#REF!, "PDN")</f>
        <v>#REF!</v>
      </c>
      <c r="D53" s="110" t="e">
        <f>COUNTIF(EQUIPE!#REF!, "PDD")</f>
        <v>#REF!</v>
      </c>
      <c r="E53" s="110" t="e">
        <f>COUNTIF(EQUIPE!#REF!, "FO")</f>
        <v>#REF!</v>
      </c>
      <c r="F53" s="110" t="e">
        <f>COUNTIF(EQUIPE!#REF!, "D")</f>
        <v>#REF!</v>
      </c>
      <c r="G53" s="110" t="e">
        <f>COUNTIF(EQUIPE!#REF!, "M/T")</f>
        <v>#REF!</v>
      </c>
      <c r="H53" s="110" t="e">
        <f>COUNTIF(EQUIPE!#REF!, "PFD")</f>
        <v>#REF!</v>
      </c>
      <c r="I53" s="110" t="e">
        <f>COUNTIF(EQUIPE!#REF!, "M")</f>
        <v>#REF!</v>
      </c>
      <c r="J53" s="110" t="e">
        <f>COUNTIF(EQUIPE!#REF!, "T")</f>
        <v>#REF!</v>
      </c>
      <c r="K53" s="110" t="e">
        <f>COUNTIF(EQUIPE!#REF!, "FE")</f>
        <v>#REF!</v>
      </c>
      <c r="L53" s="110" t="e">
        <f>COUNTIF(EQUIPE!#REF!,"PFN")</f>
        <v>#REF!</v>
      </c>
      <c r="M53" s="110" t="e">
        <f>COUNTIF(EQUIPE!#REF!,"N")</f>
        <v>#REF!</v>
      </c>
    </row>
    <row r="54" spans="1:13" ht="15.75" customHeight="1">
      <c r="A54" s="111" t="s">
        <v>163</v>
      </c>
      <c r="B54" s="112" t="e">
        <f t="shared" si="0"/>
        <v>#REF!</v>
      </c>
      <c r="C54" s="110" t="e">
        <f>COUNTIF(EQUIPE!#REF!, "PDN")</f>
        <v>#REF!</v>
      </c>
      <c r="D54" s="110" t="e">
        <f>COUNTIF(EQUIPE!#REF!, "PDD")</f>
        <v>#REF!</v>
      </c>
      <c r="E54" s="110" t="e">
        <f>COUNTIF(EQUIPE!#REF!, "FO")</f>
        <v>#REF!</v>
      </c>
      <c r="F54" s="110" t="e">
        <f>COUNTIF(EQUIPE!#REF!, "D")</f>
        <v>#REF!</v>
      </c>
      <c r="G54" s="110" t="e">
        <f>COUNTIF(EQUIPE!#REF!, "M/T")</f>
        <v>#REF!</v>
      </c>
      <c r="H54" s="110" t="e">
        <f>COUNTIF(EQUIPE!#REF!, "PFD")</f>
        <v>#REF!</v>
      </c>
      <c r="I54" s="110" t="e">
        <f>COUNTIF(EQUIPE!#REF!, "M")</f>
        <v>#REF!</v>
      </c>
      <c r="J54" s="110" t="e">
        <f>COUNTIF(EQUIPE!#REF!, "T")</f>
        <v>#REF!</v>
      </c>
      <c r="K54" s="110" t="e">
        <f>COUNTIF(EQUIPE!#REF!, "FE")</f>
        <v>#REF!</v>
      </c>
      <c r="L54" s="110" t="e">
        <f>COUNTIF(EQUIPE!#REF!,"PFN")</f>
        <v>#REF!</v>
      </c>
      <c r="M54" s="110" t="e">
        <f>COUNTIF(EQUIPE!#REF!,"N")</f>
        <v>#REF!</v>
      </c>
    </row>
    <row r="55" spans="1:13" ht="15.75" customHeight="1">
      <c r="A55" s="111" t="s">
        <v>79</v>
      </c>
      <c r="B55" s="112" t="e">
        <f t="shared" si="0"/>
        <v>#REF!</v>
      </c>
      <c r="C55" s="110" t="e">
        <f>COUNTIF(EQUIPE!#REF!, "PDN")</f>
        <v>#REF!</v>
      </c>
      <c r="D55" s="110" t="e">
        <f>COUNTIF(EQUIPE!#REF!, "PDD")</f>
        <v>#REF!</v>
      </c>
      <c r="E55" s="110" t="e">
        <f>COUNTIF(EQUIPE!#REF!, "FO")</f>
        <v>#REF!</v>
      </c>
      <c r="F55" s="110" t="e">
        <f>COUNTIF(EQUIPE!#REF!, "D")</f>
        <v>#REF!</v>
      </c>
      <c r="G55" s="110" t="e">
        <f>COUNTIF(EQUIPE!#REF!, "M/T")</f>
        <v>#REF!</v>
      </c>
      <c r="H55" s="110" t="e">
        <f>COUNTIF(EQUIPE!#REF!, "PFD")</f>
        <v>#REF!</v>
      </c>
      <c r="I55" s="110" t="e">
        <f>COUNTIF(EQUIPE!#REF!, "M")</f>
        <v>#REF!</v>
      </c>
      <c r="J55" s="110" t="e">
        <f>COUNTIF(EQUIPE!#REF!, "T")</f>
        <v>#REF!</v>
      </c>
      <c r="K55" s="110" t="e">
        <f>COUNTIF(EQUIPE!#REF!, "FE")</f>
        <v>#REF!</v>
      </c>
      <c r="L55" s="110" t="e">
        <f>COUNTIF(EQUIPE!#REF!,"PFN")</f>
        <v>#REF!</v>
      </c>
      <c r="M55" s="110" t="e">
        <f>COUNTIF(EQUIPE!#REF!,"N")</f>
        <v>#REF!</v>
      </c>
    </row>
    <row r="56" spans="1:13" ht="15.75" customHeight="1">
      <c r="A56" s="111" t="s">
        <v>80</v>
      </c>
      <c r="B56" s="112" t="e">
        <f t="shared" si="0"/>
        <v>#REF!</v>
      </c>
      <c r="C56" s="110" t="e">
        <f>COUNTIF(EQUIPE!#REF!, "PDN")</f>
        <v>#REF!</v>
      </c>
      <c r="D56" s="110" t="e">
        <f>COUNTIF(EQUIPE!#REF!, "PDD")</f>
        <v>#REF!</v>
      </c>
      <c r="E56" s="110" t="e">
        <f>COUNTIF(EQUIPE!#REF!, "FO")</f>
        <v>#REF!</v>
      </c>
      <c r="F56" s="110" t="e">
        <f>COUNTIF(EQUIPE!#REF!, "D")</f>
        <v>#REF!</v>
      </c>
      <c r="G56" s="110" t="e">
        <f>COUNTIF(EQUIPE!#REF!, "M/T")</f>
        <v>#REF!</v>
      </c>
      <c r="H56" s="110" t="e">
        <f>COUNTIF(EQUIPE!#REF!, "PFD")</f>
        <v>#REF!</v>
      </c>
      <c r="I56" s="110" t="e">
        <f>COUNTIF(EQUIPE!#REF!, "M")</f>
        <v>#REF!</v>
      </c>
      <c r="J56" s="110" t="e">
        <f>COUNTIF(EQUIPE!#REF!, "T")</f>
        <v>#REF!</v>
      </c>
      <c r="K56" s="110" t="e">
        <f>COUNTIF(EQUIPE!#REF!, "FE")</f>
        <v>#REF!</v>
      </c>
      <c r="L56" s="110" t="e">
        <f>COUNTIF(EQUIPE!#REF!,"PFN")</f>
        <v>#REF!</v>
      </c>
      <c r="M56" s="110" t="e">
        <f>COUNTIF(EQUIPE!#REF!,"N")</f>
        <v>#REF!</v>
      </c>
    </row>
    <row r="57" spans="1:13" ht="15.75" customHeight="1">
      <c r="A57" s="111" t="s">
        <v>81</v>
      </c>
      <c r="B57" s="112" t="e">
        <f t="shared" si="0"/>
        <v>#REF!</v>
      </c>
      <c r="C57" s="110" t="e">
        <f>COUNTIF(EQUIPE!#REF!, "PDN")</f>
        <v>#REF!</v>
      </c>
      <c r="D57" s="110" t="e">
        <f>COUNTIF(EQUIPE!#REF!, "PDD")</f>
        <v>#REF!</v>
      </c>
      <c r="E57" s="110" t="e">
        <f>COUNTIF(EQUIPE!#REF!, "FO")</f>
        <v>#REF!</v>
      </c>
      <c r="F57" s="110" t="e">
        <f>COUNTIF(EQUIPE!#REF!, "D")</f>
        <v>#REF!</v>
      </c>
      <c r="G57" s="110" t="e">
        <f>COUNTIF(EQUIPE!#REF!, "M/T")</f>
        <v>#REF!</v>
      </c>
      <c r="H57" s="110" t="e">
        <f>COUNTIF(EQUIPE!#REF!, "PFD")</f>
        <v>#REF!</v>
      </c>
      <c r="I57" s="110" t="e">
        <f>COUNTIF(EQUIPE!#REF!, "M")</f>
        <v>#REF!</v>
      </c>
      <c r="J57" s="110" t="e">
        <f>COUNTIF(EQUIPE!#REF!, "T")</f>
        <v>#REF!</v>
      </c>
      <c r="K57" s="110" t="e">
        <f>COUNTIF(EQUIPE!#REF!, "FE")</f>
        <v>#REF!</v>
      </c>
      <c r="L57" s="110" t="e">
        <f>COUNTIF(EQUIPE!#REF!,"PFN")</f>
        <v>#REF!</v>
      </c>
      <c r="M57" s="110" t="e">
        <f>COUNTIF(EQUIPE!#REF!,"N")</f>
        <v>#REF!</v>
      </c>
    </row>
    <row r="58" spans="1:13" ht="15.75" customHeight="1">
      <c r="A58" s="113" t="s">
        <v>83</v>
      </c>
      <c r="B58" s="112" t="e">
        <f t="shared" si="0"/>
        <v>#REF!</v>
      </c>
      <c r="C58" s="110" t="e">
        <f>COUNTIF(EQUIPE!#REF!, "PDN")</f>
        <v>#REF!</v>
      </c>
      <c r="D58" s="110" t="e">
        <f>COUNTIF(EQUIPE!#REF!, "PDD")</f>
        <v>#REF!</v>
      </c>
      <c r="E58" s="110" t="e">
        <f>COUNTIF(EQUIPE!#REF!, "FO")</f>
        <v>#REF!</v>
      </c>
      <c r="F58" s="110" t="e">
        <f>COUNTIF(EQUIPE!#REF!, "D")</f>
        <v>#REF!</v>
      </c>
      <c r="G58" s="110" t="e">
        <f>COUNTIF(EQUIPE!#REF!, "M/T")</f>
        <v>#REF!</v>
      </c>
      <c r="H58" s="110" t="e">
        <f>COUNTIF(EQUIPE!#REF!, "PFD")</f>
        <v>#REF!</v>
      </c>
      <c r="I58" s="110" t="e">
        <f>COUNTIF(EQUIPE!#REF!, "M")</f>
        <v>#REF!</v>
      </c>
      <c r="J58" s="110" t="e">
        <f>COUNTIF(EQUIPE!#REF!, "T")</f>
        <v>#REF!</v>
      </c>
      <c r="K58" s="110" t="e">
        <f>COUNTIF(EQUIPE!#REF!, "FE")</f>
        <v>#REF!</v>
      </c>
      <c r="L58" s="110" t="e">
        <f>COUNTIF(EQUIPE!#REF!,"PFN")</f>
        <v>#REF!</v>
      </c>
      <c r="M58" s="110" t="e">
        <f>COUNTIF(EQUIPE!#REF!,"N")</f>
        <v>#REF!</v>
      </c>
    </row>
    <row r="59" spans="1:13" ht="15.75" customHeight="1">
      <c r="A59" s="111" t="s">
        <v>86</v>
      </c>
      <c r="B59" s="112" t="e">
        <f t="shared" si="0"/>
        <v>#REF!</v>
      </c>
      <c r="C59" s="110" t="e">
        <f>COUNTIF(EQUIPE!#REF!, "PDN")</f>
        <v>#REF!</v>
      </c>
      <c r="D59" s="110" t="e">
        <f>COUNTIF(EQUIPE!#REF!, "PDD")</f>
        <v>#REF!</v>
      </c>
      <c r="E59" s="110" t="e">
        <f>COUNTIF(EQUIPE!#REF!, "FO")</f>
        <v>#REF!</v>
      </c>
      <c r="F59" s="110" t="e">
        <f>COUNTIF(EQUIPE!#REF!, "D")</f>
        <v>#REF!</v>
      </c>
      <c r="G59" s="110" t="e">
        <f>COUNTIF(EQUIPE!#REF!, "M/T")</f>
        <v>#REF!</v>
      </c>
      <c r="H59" s="110" t="e">
        <f>COUNTIF(EQUIPE!#REF!, "PFD")</f>
        <v>#REF!</v>
      </c>
      <c r="I59" s="110" t="e">
        <f>COUNTIF(EQUIPE!#REF!, "M")</f>
        <v>#REF!</v>
      </c>
      <c r="J59" s="110" t="e">
        <f>COUNTIF(EQUIPE!#REF!, "T")</f>
        <v>#REF!</v>
      </c>
      <c r="K59" s="110" t="e">
        <f>COUNTIF(EQUIPE!#REF!, "FE")</f>
        <v>#REF!</v>
      </c>
      <c r="L59" s="110" t="e">
        <f>COUNTIF(EQUIPE!#REF!,"PFN")</f>
        <v>#REF!</v>
      </c>
      <c r="M59" s="110" t="e">
        <f>COUNTIF(EQUIPE!#REF!,"N")</f>
        <v>#REF!</v>
      </c>
    </row>
    <row r="60" spans="1:13" ht="15.75" customHeight="1">
      <c r="A60" s="111" t="s">
        <v>164</v>
      </c>
      <c r="B60" s="112" t="e">
        <f t="shared" si="0"/>
        <v>#REF!</v>
      </c>
      <c r="C60" s="110" t="e">
        <f>COUNTIF(EQUIPE!#REF!, "PDN")</f>
        <v>#REF!</v>
      </c>
      <c r="D60" s="110" t="e">
        <f>COUNTIF(EQUIPE!#REF!, "PDD")</f>
        <v>#REF!</v>
      </c>
      <c r="E60" s="110" t="e">
        <f>COUNTIF(EQUIPE!#REF!, "FO")</f>
        <v>#REF!</v>
      </c>
      <c r="F60" s="110" t="e">
        <f>COUNTIF(EQUIPE!#REF!, "D")</f>
        <v>#REF!</v>
      </c>
      <c r="G60" s="110" t="e">
        <f>COUNTIF(EQUIPE!#REF!, "M/T")</f>
        <v>#REF!</v>
      </c>
      <c r="H60" s="110" t="e">
        <f>COUNTIF(EQUIPE!#REF!, "PFD")</f>
        <v>#REF!</v>
      </c>
      <c r="I60" s="110" t="e">
        <f>COUNTIF(EQUIPE!#REF!, "M")</f>
        <v>#REF!</v>
      </c>
      <c r="J60" s="110" t="e">
        <f>COUNTIF(EQUIPE!#REF!, "T")</f>
        <v>#REF!</v>
      </c>
      <c r="K60" s="110" t="e">
        <f>COUNTIF(EQUIPE!#REF!, "FE")</f>
        <v>#REF!</v>
      </c>
      <c r="L60" s="110" t="e">
        <f>COUNTIF(EQUIPE!#REF!,"PFN")</f>
        <v>#REF!</v>
      </c>
      <c r="M60" s="110" t="e">
        <f>COUNTIF(EQUIPE!#REF!,"N")</f>
        <v>#REF!</v>
      </c>
    </row>
    <row r="61" spans="1:13" ht="15.75" customHeight="1">
      <c r="A61" s="111" t="s">
        <v>165</v>
      </c>
      <c r="B61" s="112" t="e">
        <f t="shared" si="0"/>
        <v>#REF!</v>
      </c>
      <c r="C61" s="110" t="e">
        <f>COUNTIF(EQUIPE!#REF!, "PDN")</f>
        <v>#REF!</v>
      </c>
      <c r="D61" s="110" t="e">
        <f>COUNTIF(EQUIPE!#REF!, "PDD")</f>
        <v>#REF!</v>
      </c>
      <c r="E61" s="110" t="e">
        <f>COUNTIF(EQUIPE!#REF!, "FO")</f>
        <v>#REF!</v>
      </c>
      <c r="F61" s="110" t="e">
        <f>COUNTIF(EQUIPE!#REF!, "D")</f>
        <v>#REF!</v>
      </c>
      <c r="G61" s="110" t="e">
        <f>COUNTIF(EQUIPE!#REF!, "M/T")</f>
        <v>#REF!</v>
      </c>
      <c r="H61" s="110" t="e">
        <f>COUNTIF(EQUIPE!#REF!, "PFD")</f>
        <v>#REF!</v>
      </c>
      <c r="I61" s="110" t="e">
        <f>COUNTIF(EQUIPE!#REF!, "M")</f>
        <v>#REF!</v>
      </c>
      <c r="J61" s="110" t="e">
        <f>COUNTIF(EQUIPE!#REF!, "T")</f>
        <v>#REF!</v>
      </c>
      <c r="K61" s="110" t="e">
        <f>COUNTIF(EQUIPE!#REF!, "FE")</f>
        <v>#REF!</v>
      </c>
      <c r="L61" s="110" t="e">
        <f>COUNTIF(EQUIPE!#REF!,"PFN")</f>
        <v>#REF!</v>
      </c>
      <c r="M61" s="110" t="e">
        <f>COUNTIF(EQUIPE!#REF!,"N")</f>
        <v>#REF!</v>
      </c>
    </row>
    <row r="62" spans="1:13" ht="15.75" customHeight="1">
      <c r="A62" s="111" t="s">
        <v>87</v>
      </c>
      <c r="B62" s="112" t="e">
        <f t="shared" si="0"/>
        <v>#REF!</v>
      </c>
      <c r="C62" s="110" t="e">
        <f>COUNTIF(EQUIPE!#REF!, "PDN")</f>
        <v>#REF!</v>
      </c>
      <c r="D62" s="110" t="e">
        <f>COUNTIF(EQUIPE!#REF!, "PDD")</f>
        <v>#REF!</v>
      </c>
      <c r="E62" s="110" t="e">
        <f>COUNTIF(EQUIPE!#REF!, "FO")</f>
        <v>#REF!</v>
      </c>
      <c r="F62" s="110" t="e">
        <f>COUNTIF(EQUIPE!#REF!, "D")</f>
        <v>#REF!</v>
      </c>
      <c r="G62" s="110" t="e">
        <f>COUNTIF(EQUIPE!#REF!, "M/T")</f>
        <v>#REF!</v>
      </c>
      <c r="H62" s="110" t="e">
        <f>COUNTIF(EQUIPE!#REF!, "PFD")</f>
        <v>#REF!</v>
      </c>
      <c r="I62" s="110" t="e">
        <f>COUNTIF(EQUIPE!#REF!, "M")</f>
        <v>#REF!</v>
      </c>
      <c r="J62" s="110" t="e">
        <f>COUNTIF(EQUIPE!#REF!, "T")</f>
        <v>#REF!</v>
      </c>
      <c r="K62" s="110" t="e">
        <f>COUNTIF(EQUIPE!#REF!, "FE")</f>
        <v>#REF!</v>
      </c>
      <c r="L62" s="110" t="e">
        <f>COUNTIF(EQUIPE!#REF!,"PFN")</f>
        <v>#REF!</v>
      </c>
      <c r="M62" s="110" t="e">
        <f>COUNTIF(EQUIPE!#REF!,"N")</f>
        <v>#REF!</v>
      </c>
    </row>
    <row r="63" spans="1:13" ht="15.75" customHeight="1">
      <c r="A63" s="111" t="s">
        <v>85</v>
      </c>
      <c r="B63" s="112" t="e">
        <f t="shared" si="0"/>
        <v>#REF!</v>
      </c>
      <c r="C63" s="110" t="e">
        <f>COUNTIF(EQUIPE!#REF!, "PDN")</f>
        <v>#REF!</v>
      </c>
      <c r="D63" s="110" t="e">
        <f>COUNTIF(EQUIPE!#REF!, "PDD")</f>
        <v>#REF!</v>
      </c>
      <c r="E63" s="110" t="e">
        <f>COUNTIF(EQUIPE!#REF!, "FO")</f>
        <v>#REF!</v>
      </c>
      <c r="F63" s="110" t="e">
        <f>COUNTIF(EQUIPE!#REF!, "D")</f>
        <v>#REF!</v>
      </c>
      <c r="G63" s="110" t="e">
        <f>COUNTIF(EQUIPE!#REF!, "M/T")</f>
        <v>#REF!</v>
      </c>
      <c r="H63" s="110" t="e">
        <f>COUNTIF(EQUIPE!#REF!, "PFD")</f>
        <v>#REF!</v>
      </c>
      <c r="I63" s="110" t="e">
        <f>COUNTIF(EQUIPE!#REF!, "M")</f>
        <v>#REF!</v>
      </c>
      <c r="J63" s="110" t="e">
        <f>COUNTIF(EQUIPE!#REF!, "T")</f>
        <v>#REF!</v>
      </c>
      <c r="K63" s="110" t="e">
        <f>COUNTIF(EQUIPE!#REF!, "FE")</f>
        <v>#REF!</v>
      </c>
      <c r="L63" s="110" t="e">
        <f>COUNTIF(EQUIPE!#REF!,"PFN")</f>
        <v>#REF!</v>
      </c>
      <c r="M63" s="110" t="e">
        <f>COUNTIF(EQUIPE!#REF!,"N")</f>
        <v>#REF!</v>
      </c>
    </row>
    <row r="64" spans="1:13" ht="15.75" customHeight="1">
      <c r="A64" s="113" t="s">
        <v>88</v>
      </c>
      <c r="B64" s="112" t="e">
        <f t="shared" si="0"/>
        <v>#REF!</v>
      </c>
      <c r="C64" s="110" t="e">
        <f>COUNTIF(EQUIPE!#REF!, "PDN")</f>
        <v>#REF!</v>
      </c>
      <c r="D64" s="110" t="e">
        <f>COUNTIF(EQUIPE!#REF!, "PDD")</f>
        <v>#REF!</v>
      </c>
      <c r="E64" s="110" t="e">
        <f>COUNTIF(EQUIPE!#REF!, "FO")</f>
        <v>#REF!</v>
      </c>
      <c r="F64" s="110" t="e">
        <f>COUNTIF(EQUIPE!#REF!, "D")</f>
        <v>#REF!</v>
      </c>
      <c r="G64" s="110" t="e">
        <f>COUNTIF(EQUIPE!#REF!, "M/T")</f>
        <v>#REF!</v>
      </c>
      <c r="H64" s="110" t="e">
        <f>COUNTIF(EQUIPE!#REF!, "PFD")</f>
        <v>#REF!</v>
      </c>
      <c r="I64" s="110" t="e">
        <f>COUNTIF(EQUIPE!#REF!, "M")</f>
        <v>#REF!</v>
      </c>
      <c r="J64" s="110" t="e">
        <f>COUNTIF(EQUIPE!#REF!, "T")</f>
        <v>#REF!</v>
      </c>
      <c r="K64" s="110" t="e">
        <f>COUNTIF(EQUIPE!#REF!, "FE")</f>
        <v>#REF!</v>
      </c>
      <c r="L64" s="110" t="e">
        <f>COUNTIF(EQUIPE!#REF!,"PFN")</f>
        <v>#REF!</v>
      </c>
      <c r="M64" s="110" t="e">
        <f>COUNTIF(EQUIPE!#REF!,"N")</f>
        <v>#REF!</v>
      </c>
    </row>
    <row r="65" spans="1:13" ht="15.75" customHeight="1">
      <c r="A65" s="111" t="s">
        <v>89</v>
      </c>
      <c r="B65" s="112" t="e">
        <f t="shared" si="0"/>
        <v>#REF!</v>
      </c>
      <c r="C65" s="110" t="e">
        <f>COUNTIF(EQUIPE!#REF!, "PDN")</f>
        <v>#REF!</v>
      </c>
      <c r="D65" s="110" t="e">
        <f>COUNTIF(EQUIPE!#REF!, "PDD")</f>
        <v>#REF!</v>
      </c>
      <c r="E65" s="110" t="e">
        <f>COUNTIF(EQUIPE!#REF!, "FO")</f>
        <v>#REF!</v>
      </c>
      <c r="F65" s="110" t="e">
        <f>COUNTIF(EQUIPE!#REF!, "D")</f>
        <v>#REF!</v>
      </c>
      <c r="G65" s="110" t="e">
        <f>COUNTIF(EQUIPE!#REF!, "M/T")</f>
        <v>#REF!</v>
      </c>
      <c r="H65" s="110" t="e">
        <f>COUNTIF(EQUIPE!#REF!, "PFD")</f>
        <v>#REF!</v>
      </c>
      <c r="I65" s="110" t="e">
        <f>COUNTIF(EQUIPE!#REF!, "M")</f>
        <v>#REF!</v>
      </c>
      <c r="J65" s="110" t="e">
        <f>COUNTIF(EQUIPE!#REF!, "T")</f>
        <v>#REF!</v>
      </c>
      <c r="K65" s="110" t="e">
        <f>COUNTIF(EQUIPE!#REF!, "FE")</f>
        <v>#REF!</v>
      </c>
      <c r="L65" s="110" t="e">
        <f>COUNTIF(EQUIPE!#REF!,"PFN")</f>
        <v>#REF!</v>
      </c>
      <c r="M65" s="110" t="e">
        <f>COUNTIF(EQUIPE!#REF!,"N")</f>
        <v>#REF!</v>
      </c>
    </row>
    <row r="66" spans="1:13" ht="15.75" customHeight="1">
      <c r="A66" s="111" t="s">
        <v>90</v>
      </c>
      <c r="B66" s="112" t="e">
        <f t="shared" si="0"/>
        <v>#REF!</v>
      </c>
      <c r="C66" s="110" t="e">
        <f>COUNTIF(EQUIPE!#REF!, "PDN")</f>
        <v>#REF!</v>
      </c>
      <c r="D66" s="110" t="e">
        <f>COUNTIF(EQUIPE!#REF!, "PDD")</f>
        <v>#REF!</v>
      </c>
      <c r="E66" s="110" t="e">
        <f>COUNTIF(EQUIPE!#REF!, "FO")</f>
        <v>#REF!</v>
      </c>
      <c r="F66" s="110" t="e">
        <f>COUNTIF(EQUIPE!#REF!, "D")</f>
        <v>#REF!</v>
      </c>
      <c r="G66" s="110" t="e">
        <f>COUNTIF(EQUIPE!#REF!, "M/T")</f>
        <v>#REF!</v>
      </c>
      <c r="H66" s="110" t="e">
        <f>COUNTIF(EQUIPE!#REF!, "PFD")</f>
        <v>#REF!</v>
      </c>
      <c r="I66" s="110" t="e">
        <f>COUNTIF(EQUIPE!#REF!, "M")</f>
        <v>#REF!</v>
      </c>
      <c r="J66" s="110" t="e">
        <f>COUNTIF(EQUIPE!#REF!, "T")</f>
        <v>#REF!</v>
      </c>
      <c r="K66" s="110" t="e">
        <f>COUNTIF(EQUIPE!#REF!, "FE")</f>
        <v>#REF!</v>
      </c>
      <c r="L66" s="110" t="e">
        <f>COUNTIF(EQUIPE!#REF!,"PFN")</f>
        <v>#REF!</v>
      </c>
      <c r="M66" s="110" t="e">
        <f>COUNTIF(EQUIPE!#REF!,"N")</f>
        <v>#REF!</v>
      </c>
    </row>
    <row r="67" spans="1:13" ht="15.75" customHeight="1">
      <c r="A67" s="111" t="s">
        <v>91</v>
      </c>
      <c r="B67" s="112" t="e">
        <f t="shared" si="0"/>
        <v>#REF!</v>
      </c>
      <c r="C67" s="110" t="e">
        <f>COUNTIF(EQUIPE!#REF!, "PDN")</f>
        <v>#REF!</v>
      </c>
      <c r="D67" s="110" t="e">
        <f>COUNTIF(EQUIPE!#REF!, "PDD")</f>
        <v>#REF!</v>
      </c>
      <c r="E67" s="110" t="e">
        <f>COUNTIF(EQUIPE!#REF!, "FO")</f>
        <v>#REF!</v>
      </c>
      <c r="F67" s="110" t="e">
        <f>COUNTIF(EQUIPE!#REF!, "D")</f>
        <v>#REF!</v>
      </c>
      <c r="G67" s="110" t="e">
        <f>COUNTIF(EQUIPE!#REF!, "M/T")</f>
        <v>#REF!</v>
      </c>
      <c r="H67" s="110" t="e">
        <f>COUNTIF(EQUIPE!#REF!, "PFD")</f>
        <v>#REF!</v>
      </c>
      <c r="I67" s="110" t="e">
        <f>COUNTIF(EQUIPE!#REF!, "M")</f>
        <v>#REF!</v>
      </c>
      <c r="J67" s="110" t="e">
        <f>COUNTIF(EQUIPE!#REF!, "T")</f>
        <v>#REF!</v>
      </c>
      <c r="K67" s="110" t="e">
        <f>COUNTIF(EQUIPE!#REF!, "FE")</f>
        <v>#REF!</v>
      </c>
      <c r="L67" s="110" t="e">
        <f>COUNTIF(EQUIPE!#REF!,"PFN")</f>
        <v>#REF!</v>
      </c>
      <c r="M67" s="110" t="e">
        <f>COUNTIF(EQUIPE!#REF!,"N")</f>
        <v>#REF!</v>
      </c>
    </row>
    <row r="68" spans="1:13" ht="15.75" customHeight="1">
      <c r="A68" s="111" t="s">
        <v>92</v>
      </c>
      <c r="B68" s="112" t="e">
        <f t="shared" si="0"/>
        <v>#REF!</v>
      </c>
      <c r="C68" s="110" t="e">
        <f>COUNTIF(EQUIPE!#REF!, "PDN")</f>
        <v>#REF!</v>
      </c>
      <c r="D68" s="110" t="e">
        <f>COUNTIF(EQUIPE!#REF!, "PDD")</f>
        <v>#REF!</v>
      </c>
      <c r="E68" s="110" t="e">
        <f>COUNTIF(EQUIPE!#REF!, "FO")</f>
        <v>#REF!</v>
      </c>
      <c r="F68" s="110" t="e">
        <f>COUNTIF(EQUIPE!#REF!, "D")</f>
        <v>#REF!</v>
      </c>
      <c r="G68" s="110" t="e">
        <f>COUNTIF(EQUIPE!#REF!, "M/T")</f>
        <v>#REF!</v>
      </c>
      <c r="H68" s="110" t="e">
        <f>COUNTIF(EQUIPE!#REF!, "PFD")</f>
        <v>#REF!</v>
      </c>
      <c r="I68" s="110" t="e">
        <f>COUNTIF(EQUIPE!#REF!, "M")</f>
        <v>#REF!</v>
      </c>
      <c r="J68" s="110" t="e">
        <f>COUNTIF(EQUIPE!#REF!, "T")</f>
        <v>#REF!</v>
      </c>
      <c r="K68" s="110" t="e">
        <f>COUNTIF(EQUIPE!#REF!, "FE")</f>
        <v>#REF!</v>
      </c>
      <c r="L68" s="110" t="e">
        <f>COUNTIF(EQUIPE!#REF!,"PFN")</f>
        <v>#REF!</v>
      </c>
      <c r="M68" s="110" t="e">
        <f>COUNTIF(EQUIPE!#REF!,"N")</f>
        <v>#REF!</v>
      </c>
    </row>
    <row r="69" spans="1:13" ht="15.75" customHeight="1">
      <c r="A69" s="113" t="s">
        <v>97</v>
      </c>
      <c r="B69" s="112" t="e">
        <f t="shared" si="0"/>
        <v>#REF!</v>
      </c>
      <c r="C69" s="110" t="e">
        <f>COUNTIF(EQUIPE!#REF!, "PDN")</f>
        <v>#REF!</v>
      </c>
      <c r="D69" s="110" t="e">
        <f>COUNTIF(EQUIPE!#REF!, "PDD")</f>
        <v>#REF!</v>
      </c>
      <c r="E69" s="110" t="e">
        <f>COUNTIF(EQUIPE!#REF!, "FO")</f>
        <v>#REF!</v>
      </c>
      <c r="F69" s="110" t="e">
        <f>COUNTIF(EQUIPE!#REF!, "D")</f>
        <v>#REF!</v>
      </c>
      <c r="G69" s="110" t="e">
        <f>COUNTIF(EQUIPE!#REF!, "M/T")</f>
        <v>#REF!</v>
      </c>
      <c r="H69" s="110" t="e">
        <f>COUNTIF(EQUIPE!#REF!, "PFD")</f>
        <v>#REF!</v>
      </c>
      <c r="I69" s="110" t="e">
        <f>COUNTIF(EQUIPE!#REF!, "M")</f>
        <v>#REF!</v>
      </c>
      <c r="J69" s="110" t="e">
        <f>COUNTIF(EQUIPE!#REF!, "T")</f>
        <v>#REF!</v>
      </c>
      <c r="K69" s="110" t="e">
        <f>COUNTIF(EQUIPE!#REF!, "FE")</f>
        <v>#REF!</v>
      </c>
      <c r="L69" s="110" t="e">
        <f>COUNTIF(EQUIPE!#REF!,"PFN")</f>
        <v>#REF!</v>
      </c>
      <c r="M69" s="110" t="e">
        <f>COUNTIF(EQUIPE!#REF!,"N")</f>
        <v>#REF!</v>
      </c>
    </row>
    <row r="70" spans="1:13" ht="15.75" customHeight="1">
      <c r="A70" s="111" t="s">
        <v>166</v>
      </c>
      <c r="B70" s="112" t="e">
        <f t="shared" si="0"/>
        <v>#REF!</v>
      </c>
      <c r="C70" s="110" t="e">
        <f>COUNTIF(EQUIPE!#REF!, "PDN")</f>
        <v>#REF!</v>
      </c>
      <c r="D70" s="110" t="e">
        <f>COUNTIF(EQUIPE!#REF!, "PDD")</f>
        <v>#REF!</v>
      </c>
      <c r="E70" s="110" t="e">
        <f>COUNTIF(EQUIPE!#REF!, "FO")</f>
        <v>#REF!</v>
      </c>
      <c r="F70" s="110" t="e">
        <f>COUNTIF(EQUIPE!#REF!, "D")</f>
        <v>#REF!</v>
      </c>
      <c r="G70" s="110" t="e">
        <f>COUNTIF(EQUIPE!#REF!, "M/T")</f>
        <v>#REF!</v>
      </c>
      <c r="H70" s="110" t="e">
        <f>COUNTIF(EQUIPE!#REF!, "PFD")</f>
        <v>#REF!</v>
      </c>
      <c r="I70" s="110" t="e">
        <f>COUNTIF(EQUIPE!#REF!, "M")</f>
        <v>#REF!</v>
      </c>
      <c r="J70" s="110" t="e">
        <f>COUNTIF(EQUIPE!#REF!, "T")</f>
        <v>#REF!</v>
      </c>
      <c r="K70" s="110" t="e">
        <f>COUNTIF(EQUIPE!#REF!, "FE")</f>
        <v>#REF!</v>
      </c>
      <c r="L70" s="110" t="e">
        <f>COUNTIF(EQUIPE!#REF!,"PFN")</f>
        <v>#REF!</v>
      </c>
      <c r="M70" s="110" t="e">
        <f>COUNTIF(EQUIPE!#REF!,"N")</f>
        <v>#REF!</v>
      </c>
    </row>
    <row r="71" spans="1:13" ht="15.75" customHeight="1">
      <c r="A71" s="111" t="s">
        <v>98</v>
      </c>
      <c r="B71" s="112" t="e">
        <f t="shared" si="0"/>
        <v>#REF!</v>
      </c>
      <c r="C71" s="110" t="e">
        <f>COUNTIF(EQUIPE!#REF!, "PDN")</f>
        <v>#REF!</v>
      </c>
      <c r="D71" s="110" t="e">
        <f>COUNTIF(EQUIPE!#REF!, "PDD")</f>
        <v>#REF!</v>
      </c>
      <c r="E71" s="110" t="e">
        <f>COUNTIF(EQUIPE!#REF!, "FO")</f>
        <v>#REF!</v>
      </c>
      <c r="F71" s="110" t="e">
        <f>COUNTIF(EQUIPE!#REF!, "D")</f>
        <v>#REF!</v>
      </c>
      <c r="G71" s="110" t="e">
        <f>COUNTIF(EQUIPE!#REF!, "M/T")</f>
        <v>#REF!</v>
      </c>
      <c r="H71" s="110" t="e">
        <f>COUNTIF(EQUIPE!#REF!, "PFD")</f>
        <v>#REF!</v>
      </c>
      <c r="I71" s="110" t="e">
        <f>COUNTIF(EQUIPE!#REF!, "M")</f>
        <v>#REF!</v>
      </c>
      <c r="J71" s="110" t="e">
        <f>COUNTIF(EQUIPE!#REF!, "T")</f>
        <v>#REF!</v>
      </c>
      <c r="K71" s="110" t="e">
        <f>COUNTIF(EQUIPE!#REF!, "FE")</f>
        <v>#REF!</v>
      </c>
      <c r="L71" s="110" t="e">
        <f>COUNTIF(EQUIPE!#REF!,"PFN")</f>
        <v>#REF!</v>
      </c>
      <c r="M71" s="110" t="e">
        <f>COUNTIF(EQUIPE!#REF!,"N")</f>
        <v>#REF!</v>
      </c>
    </row>
    <row r="72" spans="1:13" ht="15.75" customHeight="1">
      <c r="A72" s="113" t="s">
        <v>101</v>
      </c>
      <c r="B72" s="112" t="e">
        <f t="shared" si="0"/>
        <v>#REF!</v>
      </c>
      <c r="C72" s="110" t="e">
        <f>COUNTIF(EQUIPE!#REF!, "PDN")</f>
        <v>#REF!</v>
      </c>
      <c r="D72" s="110" t="e">
        <f>COUNTIF(EQUIPE!#REF!, "PDD")</f>
        <v>#REF!</v>
      </c>
      <c r="E72" s="110" t="e">
        <f>COUNTIF(EQUIPE!#REF!, "FO")</f>
        <v>#REF!</v>
      </c>
      <c r="F72" s="110" t="e">
        <f>COUNTIF(EQUIPE!#REF!, "D")</f>
        <v>#REF!</v>
      </c>
      <c r="G72" s="110" t="e">
        <f>COUNTIF(EQUIPE!#REF!, "M/T")</f>
        <v>#REF!</v>
      </c>
      <c r="H72" s="110" t="e">
        <f>COUNTIF(EQUIPE!#REF!, "PFD")</f>
        <v>#REF!</v>
      </c>
      <c r="I72" s="110" t="e">
        <f>COUNTIF(EQUIPE!#REF!, "M")</f>
        <v>#REF!</v>
      </c>
      <c r="J72" s="110" t="e">
        <f>COUNTIF(EQUIPE!#REF!, "T")</f>
        <v>#REF!</v>
      </c>
      <c r="K72" s="110" t="e">
        <f>COUNTIF(EQUIPE!#REF!, "FE")</f>
        <v>#REF!</v>
      </c>
      <c r="L72" s="110" t="e">
        <f>COUNTIF(EQUIPE!#REF!,"PFN")</f>
        <v>#REF!</v>
      </c>
      <c r="M72" s="110" t="e">
        <f>COUNTIF(EQUIPE!#REF!,"N")</f>
        <v>#REF!</v>
      </c>
    </row>
    <row r="73" spans="1:13" ht="15.75" customHeight="1">
      <c r="A73" s="111" t="s">
        <v>167</v>
      </c>
      <c r="B73" s="112" t="e">
        <f t="shared" si="0"/>
        <v>#REF!</v>
      </c>
      <c r="C73" s="110" t="e">
        <f>COUNTIF(EQUIPE!#REF!, "PDN")</f>
        <v>#REF!</v>
      </c>
      <c r="D73" s="110" t="e">
        <f>COUNTIF(EQUIPE!#REF!, "PDD")</f>
        <v>#REF!</v>
      </c>
      <c r="E73" s="110" t="e">
        <f>COUNTIF(EQUIPE!#REF!, "FO")</f>
        <v>#REF!</v>
      </c>
      <c r="F73" s="110" t="e">
        <f>COUNTIF(EQUIPE!#REF!, "D")</f>
        <v>#REF!</v>
      </c>
      <c r="G73" s="110" t="e">
        <f>COUNTIF(EQUIPE!#REF!, "M/T")</f>
        <v>#REF!</v>
      </c>
      <c r="H73" s="110" t="e">
        <f>COUNTIF(EQUIPE!#REF!, "PFD")</f>
        <v>#REF!</v>
      </c>
      <c r="I73" s="110" t="e">
        <f>COUNTIF(EQUIPE!#REF!, "M")</f>
        <v>#REF!</v>
      </c>
      <c r="J73" s="110" t="e">
        <f>COUNTIF(EQUIPE!#REF!, "T")</f>
        <v>#REF!</v>
      </c>
      <c r="K73" s="110" t="e">
        <f>COUNTIF(EQUIPE!#REF!, "FE")</f>
        <v>#REF!</v>
      </c>
      <c r="L73" s="110" t="e">
        <f>COUNTIF(EQUIPE!#REF!,"PFN")</f>
        <v>#REF!</v>
      </c>
      <c r="M73" s="110" t="e">
        <f>COUNTIF(EQUIPE!#REF!,"N")</f>
        <v>#REF!</v>
      </c>
    </row>
    <row r="74" spans="1:13" ht="15.75" customHeight="1">
      <c r="A74" s="111" t="s">
        <v>168</v>
      </c>
      <c r="B74" s="112" t="e">
        <f t="shared" si="0"/>
        <v>#REF!</v>
      </c>
      <c r="C74" s="110" t="e">
        <f>COUNTIF(EQUIPE!#REF!, "PDN")</f>
        <v>#REF!</v>
      </c>
      <c r="D74" s="110" t="e">
        <f>COUNTIF(EQUIPE!#REF!, "PDD")</f>
        <v>#REF!</v>
      </c>
      <c r="E74" s="110" t="e">
        <f>COUNTIF(EQUIPE!#REF!, "FO")</f>
        <v>#REF!</v>
      </c>
      <c r="F74" s="110" t="e">
        <f>COUNTIF(EQUIPE!#REF!, "D")</f>
        <v>#REF!</v>
      </c>
      <c r="G74" s="110" t="e">
        <f>COUNTIF(EQUIPE!#REF!, "M/T")</f>
        <v>#REF!</v>
      </c>
      <c r="H74" s="110" t="e">
        <f>COUNTIF(EQUIPE!#REF!, "PFD")</f>
        <v>#REF!</v>
      </c>
      <c r="I74" s="110" t="e">
        <f>COUNTIF(EQUIPE!#REF!, "M")</f>
        <v>#REF!</v>
      </c>
      <c r="J74" s="110" t="e">
        <f>COUNTIF(EQUIPE!#REF!, "T")</f>
        <v>#REF!</v>
      </c>
      <c r="K74" s="110" t="e">
        <f>COUNTIF(EQUIPE!#REF!, "FE")</f>
        <v>#REF!</v>
      </c>
      <c r="L74" s="110" t="e">
        <f>COUNTIF(EQUIPE!#REF!,"PFN")</f>
        <v>#REF!</v>
      </c>
      <c r="M74" s="110" t="e">
        <f>COUNTIF(EQUIPE!#REF!,"N")</f>
        <v>#REF!</v>
      </c>
    </row>
    <row r="75" spans="1:13" ht="15.75" customHeight="1">
      <c r="A75" s="111" t="s">
        <v>169</v>
      </c>
      <c r="B75" s="112" t="e">
        <f t="shared" si="0"/>
        <v>#REF!</v>
      </c>
      <c r="C75" s="110" t="e">
        <f>COUNTIF(EQUIPE!#REF!, "PDN")</f>
        <v>#REF!</v>
      </c>
      <c r="D75" s="110" t="e">
        <f>COUNTIF(EQUIPE!#REF!, "PDD")</f>
        <v>#REF!</v>
      </c>
      <c r="E75" s="110" t="e">
        <f>COUNTIF(EQUIPE!#REF!, "FO")</f>
        <v>#REF!</v>
      </c>
      <c r="F75" s="110" t="e">
        <f>COUNTIF(EQUIPE!#REF!, "D")</f>
        <v>#REF!</v>
      </c>
      <c r="G75" s="110" t="e">
        <f>COUNTIF(EQUIPE!#REF!, "M/T")</f>
        <v>#REF!</v>
      </c>
      <c r="H75" s="110" t="e">
        <f>COUNTIF(EQUIPE!#REF!, "PFD")</f>
        <v>#REF!</v>
      </c>
      <c r="I75" s="110" t="e">
        <f>COUNTIF(EQUIPE!#REF!, "M")</f>
        <v>#REF!</v>
      </c>
      <c r="J75" s="110" t="e">
        <f>COUNTIF(EQUIPE!#REF!, "T")</f>
        <v>#REF!</v>
      </c>
      <c r="K75" s="110" t="e">
        <f>COUNTIF(EQUIPE!#REF!, "FE")</f>
        <v>#REF!</v>
      </c>
      <c r="L75" s="110" t="e">
        <f>COUNTIF(EQUIPE!#REF!,"PFN")</f>
        <v>#REF!</v>
      </c>
      <c r="M75" s="110" t="e">
        <f>COUNTIF(EQUIPE!#REF!,"N")</f>
        <v>#REF!</v>
      </c>
    </row>
    <row r="76" spans="1:13" ht="15.75" customHeight="1">
      <c r="A76" s="111" t="s">
        <v>170</v>
      </c>
      <c r="B76" s="112" t="e">
        <f t="shared" si="0"/>
        <v>#REF!</v>
      </c>
      <c r="C76" s="110" t="e">
        <f>COUNTIF(EQUIPE!#REF!, "PDN")</f>
        <v>#REF!</v>
      </c>
      <c r="D76" s="110" t="e">
        <f>COUNTIF(EQUIPE!#REF!, "PDD")</f>
        <v>#REF!</v>
      </c>
      <c r="E76" s="110" t="e">
        <f>COUNTIF(EQUIPE!#REF!, "FO")</f>
        <v>#REF!</v>
      </c>
      <c r="F76" s="110" t="e">
        <f>COUNTIF(EQUIPE!#REF!, "D")</f>
        <v>#REF!</v>
      </c>
      <c r="G76" s="110" t="e">
        <f>COUNTIF(EQUIPE!#REF!, "M/T")</f>
        <v>#REF!</v>
      </c>
      <c r="H76" s="110" t="e">
        <f>COUNTIF(EQUIPE!#REF!, "PFD")</f>
        <v>#REF!</v>
      </c>
      <c r="I76" s="110" t="e">
        <f>COUNTIF(EQUIPE!#REF!, "M")</f>
        <v>#REF!</v>
      </c>
      <c r="J76" s="110" t="e">
        <f>COUNTIF(EQUIPE!#REF!, "T")</f>
        <v>#REF!</v>
      </c>
      <c r="K76" s="110" t="e">
        <f>COUNTIF(EQUIPE!#REF!, "FE")</f>
        <v>#REF!</v>
      </c>
      <c r="L76" s="110" t="e">
        <f>COUNTIF(EQUIPE!#REF!,"PFN")</f>
        <v>#REF!</v>
      </c>
      <c r="M76" s="110" t="e">
        <f>COUNTIF(EQUIPE!#REF!,"N")</f>
        <v>#REF!</v>
      </c>
    </row>
    <row r="77" spans="1:13" ht="15.75" customHeight="1"/>
    <row r="78" spans="1:13" ht="15.75" customHeight="1"/>
    <row r="79" spans="1:13" ht="15.75" customHeight="1"/>
    <row r="80" spans="1:13" ht="15.75" customHeight="1"/>
    <row r="81" spans="1:3" ht="15.75" customHeight="1"/>
    <row r="82" spans="1:3" ht="15.75" customHeight="1"/>
    <row r="83" spans="1:3" ht="15.75" customHeight="1">
      <c r="A83" s="110" t="e">
        <f>COUNTIF(EQUIPE!#REF!,"SEG") + COUNTIF(EQUIPE!#REF!, "TER") + COUNTIF(EQUIPE!#REF!, "QUA") + COUNTIF(EQUIPE!#REF!, "QUI") + COUNTIF(EQUIPE!#REF!, "SEX") + COUNTIF(EQUIPE!#REF!, "SAB")</f>
        <v>#REF!</v>
      </c>
      <c r="B83" s="110" t="s">
        <v>26</v>
      </c>
      <c r="C83" s="110" t="e">
        <f>$A$83*6</f>
        <v>#REF!</v>
      </c>
    </row>
    <row r="84" spans="1:3" ht="15.75" customHeight="1">
      <c r="A84" s="110" t="e">
        <f>COUNTIF(EQUIPE!#REF!,"SEG") + COUNTIF(EQUIPE!#REF!, "TER") + COUNTIF(EQUIPE!#REF!, "QUA") + COUNTIF(EQUIPE!#REF!, "QUI") + COUNTIF(EQUIPE!#REF!, "SEX")</f>
        <v>#REF!</v>
      </c>
      <c r="B84" s="110" t="s">
        <v>33</v>
      </c>
      <c r="C84" s="110" t="e">
        <f>$A$84*6</f>
        <v>#REF!</v>
      </c>
    </row>
    <row r="85" spans="1:3" ht="15.75" customHeight="1"/>
    <row r="86" spans="1:3" ht="15.75" customHeight="1"/>
    <row r="87" spans="1:3" ht="15.75" customHeight="1"/>
    <row r="88" spans="1:3" ht="15.75" customHeight="1"/>
    <row r="89" spans="1:3" ht="15.75" customHeight="1"/>
    <row r="90" spans="1:3" ht="15.75" customHeight="1"/>
    <row r="91" spans="1:3" ht="15.75" customHeight="1"/>
    <row r="92" spans="1:3" ht="15.75" customHeight="1"/>
    <row r="93" spans="1:3" ht="15.75" customHeight="1"/>
    <row r="94" spans="1:3" ht="15.75" customHeight="1"/>
    <row r="95" spans="1:3" ht="15.75" customHeight="1"/>
    <row r="96" spans="1: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0555555555496" right="0.51180555555555496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EQUIPE</vt:lpstr>
      <vt:lpstr>SALAS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Cristina Ceratto</dc:creator>
  <cp:lastModifiedBy>Rafaela Baptista</cp:lastModifiedBy>
  <cp:lastPrinted>2021-03-25T20:51:52Z</cp:lastPrinted>
  <dcterms:created xsi:type="dcterms:W3CDTF">2019-01-03T11:13:57Z</dcterms:created>
  <dcterms:modified xsi:type="dcterms:W3CDTF">2021-04-23T16:58:00Z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