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F50176E5-7068-46E1-A49E-8E80742AD942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EQUIPE" sheetId="1" r:id="rId1"/>
    <sheet name="SALAS" sheetId="2" r:id="rId2"/>
    <sheet name="Planilha1" sheetId="4" state="hidden" r:id="rId3"/>
  </sheets>
  <definedNames>
    <definedName name="_xlnm._FilterDatabase" localSheetId="0" hidden="1">EQUIPE!#REF!</definedName>
    <definedName name="_xlnm.Print_Area" localSheetId="0">EQUIPE!$A$1:$AP$76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4" i="4" l="1"/>
  <c r="C84" i="4" s="1"/>
  <c r="A83" i="4"/>
  <c r="C83" i="4" s="1"/>
  <c r="M76" i="4"/>
  <c r="L76" i="4"/>
  <c r="K76" i="4"/>
  <c r="J76" i="4"/>
  <c r="I76" i="4"/>
  <c r="H76" i="4"/>
  <c r="G76" i="4"/>
  <c r="F76" i="4"/>
  <c r="E76" i="4"/>
  <c r="D76" i="4"/>
  <c r="C76" i="4"/>
  <c r="M75" i="4"/>
  <c r="L75" i="4"/>
  <c r="K75" i="4"/>
  <c r="J75" i="4"/>
  <c r="I75" i="4"/>
  <c r="H75" i="4"/>
  <c r="G75" i="4"/>
  <c r="F75" i="4"/>
  <c r="E75" i="4"/>
  <c r="D75" i="4"/>
  <c r="C75" i="4"/>
  <c r="M74" i="4"/>
  <c r="L74" i="4"/>
  <c r="K74" i="4"/>
  <c r="J74" i="4"/>
  <c r="I74" i="4"/>
  <c r="H74" i="4"/>
  <c r="G74" i="4"/>
  <c r="F74" i="4"/>
  <c r="E74" i="4"/>
  <c r="D74" i="4"/>
  <c r="C74" i="4"/>
  <c r="M73" i="4"/>
  <c r="L73" i="4"/>
  <c r="K73" i="4"/>
  <c r="J73" i="4"/>
  <c r="I73" i="4"/>
  <c r="H73" i="4"/>
  <c r="G73" i="4"/>
  <c r="F73" i="4"/>
  <c r="E73" i="4"/>
  <c r="D73" i="4"/>
  <c r="C73" i="4"/>
  <c r="M72" i="4"/>
  <c r="L72" i="4"/>
  <c r="K72" i="4"/>
  <c r="J72" i="4"/>
  <c r="I72" i="4"/>
  <c r="H72" i="4"/>
  <c r="G72" i="4"/>
  <c r="F72" i="4"/>
  <c r="E72" i="4"/>
  <c r="D72" i="4"/>
  <c r="C72" i="4"/>
  <c r="M71" i="4"/>
  <c r="L71" i="4"/>
  <c r="K71" i="4"/>
  <c r="J71" i="4"/>
  <c r="I71" i="4"/>
  <c r="H71" i="4"/>
  <c r="G71" i="4"/>
  <c r="F71" i="4"/>
  <c r="E71" i="4"/>
  <c r="D71" i="4"/>
  <c r="C71" i="4"/>
  <c r="M70" i="4"/>
  <c r="L70" i="4"/>
  <c r="K70" i="4"/>
  <c r="J70" i="4"/>
  <c r="I70" i="4"/>
  <c r="H70" i="4"/>
  <c r="G70" i="4"/>
  <c r="F70" i="4"/>
  <c r="E70" i="4"/>
  <c r="D70" i="4"/>
  <c r="C70" i="4"/>
  <c r="M69" i="4"/>
  <c r="L69" i="4"/>
  <c r="K69" i="4"/>
  <c r="J69" i="4"/>
  <c r="I69" i="4"/>
  <c r="H69" i="4"/>
  <c r="G69" i="4"/>
  <c r="F69" i="4"/>
  <c r="E69" i="4"/>
  <c r="D69" i="4"/>
  <c r="C69" i="4"/>
  <c r="M68" i="4"/>
  <c r="L68" i="4"/>
  <c r="K68" i="4"/>
  <c r="J68" i="4"/>
  <c r="I68" i="4"/>
  <c r="H68" i="4"/>
  <c r="G68" i="4"/>
  <c r="F68" i="4"/>
  <c r="E68" i="4"/>
  <c r="D68" i="4"/>
  <c r="C68" i="4"/>
  <c r="M67" i="4"/>
  <c r="L67" i="4"/>
  <c r="K67" i="4"/>
  <c r="J67" i="4"/>
  <c r="I67" i="4"/>
  <c r="H67" i="4"/>
  <c r="G67" i="4"/>
  <c r="F67" i="4"/>
  <c r="E67" i="4"/>
  <c r="D67" i="4"/>
  <c r="C67" i="4"/>
  <c r="M66" i="4"/>
  <c r="L66" i="4"/>
  <c r="K66" i="4"/>
  <c r="J66" i="4"/>
  <c r="I66" i="4"/>
  <c r="H66" i="4"/>
  <c r="G66" i="4"/>
  <c r="F66" i="4"/>
  <c r="E66" i="4"/>
  <c r="D66" i="4"/>
  <c r="C66" i="4"/>
  <c r="M65" i="4"/>
  <c r="L65" i="4"/>
  <c r="K65" i="4"/>
  <c r="J65" i="4"/>
  <c r="I65" i="4"/>
  <c r="H65" i="4"/>
  <c r="G65" i="4"/>
  <c r="F65" i="4"/>
  <c r="E65" i="4"/>
  <c r="D65" i="4"/>
  <c r="C65" i="4"/>
  <c r="M64" i="4"/>
  <c r="L64" i="4"/>
  <c r="K64" i="4"/>
  <c r="J64" i="4"/>
  <c r="I64" i="4"/>
  <c r="H64" i="4"/>
  <c r="G64" i="4"/>
  <c r="F64" i="4"/>
  <c r="E64" i="4"/>
  <c r="D64" i="4"/>
  <c r="C64" i="4"/>
  <c r="M63" i="4"/>
  <c r="L63" i="4"/>
  <c r="K63" i="4"/>
  <c r="J63" i="4"/>
  <c r="I63" i="4"/>
  <c r="H63" i="4"/>
  <c r="G63" i="4"/>
  <c r="F63" i="4"/>
  <c r="E63" i="4"/>
  <c r="D63" i="4"/>
  <c r="C63" i="4"/>
  <c r="M62" i="4"/>
  <c r="L62" i="4"/>
  <c r="K62" i="4"/>
  <c r="J62" i="4"/>
  <c r="I62" i="4"/>
  <c r="H62" i="4"/>
  <c r="G62" i="4"/>
  <c r="F62" i="4"/>
  <c r="E62" i="4"/>
  <c r="D62" i="4"/>
  <c r="C62" i="4"/>
  <c r="M61" i="4"/>
  <c r="L61" i="4"/>
  <c r="K61" i="4"/>
  <c r="J61" i="4"/>
  <c r="I61" i="4"/>
  <c r="H61" i="4"/>
  <c r="G61" i="4"/>
  <c r="F61" i="4"/>
  <c r="E61" i="4"/>
  <c r="D61" i="4"/>
  <c r="C61" i="4"/>
  <c r="M60" i="4"/>
  <c r="L60" i="4"/>
  <c r="K60" i="4"/>
  <c r="J60" i="4"/>
  <c r="I60" i="4"/>
  <c r="H60" i="4"/>
  <c r="G60" i="4"/>
  <c r="F60" i="4"/>
  <c r="E60" i="4"/>
  <c r="D60" i="4"/>
  <c r="C60" i="4"/>
  <c r="M59" i="4"/>
  <c r="L59" i="4"/>
  <c r="K59" i="4"/>
  <c r="J59" i="4"/>
  <c r="I59" i="4"/>
  <c r="H59" i="4"/>
  <c r="G59" i="4"/>
  <c r="F59" i="4"/>
  <c r="E59" i="4"/>
  <c r="D59" i="4"/>
  <c r="C59" i="4"/>
  <c r="M58" i="4"/>
  <c r="L58" i="4"/>
  <c r="K58" i="4"/>
  <c r="J58" i="4"/>
  <c r="I58" i="4"/>
  <c r="H58" i="4"/>
  <c r="G58" i="4"/>
  <c r="F58" i="4"/>
  <c r="E58" i="4"/>
  <c r="D58" i="4"/>
  <c r="C58" i="4"/>
  <c r="M57" i="4"/>
  <c r="L57" i="4"/>
  <c r="K57" i="4"/>
  <c r="J57" i="4"/>
  <c r="I57" i="4"/>
  <c r="H57" i="4"/>
  <c r="G57" i="4"/>
  <c r="F57" i="4"/>
  <c r="E57" i="4"/>
  <c r="D57" i="4"/>
  <c r="C57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M54" i="4"/>
  <c r="L54" i="4"/>
  <c r="K54" i="4"/>
  <c r="J54" i="4"/>
  <c r="I54" i="4"/>
  <c r="H54" i="4"/>
  <c r="G54" i="4"/>
  <c r="F54" i="4"/>
  <c r="E54" i="4"/>
  <c r="D54" i="4"/>
  <c r="C54" i="4"/>
  <c r="M53" i="4"/>
  <c r="L53" i="4"/>
  <c r="K53" i="4"/>
  <c r="J53" i="4"/>
  <c r="I53" i="4"/>
  <c r="H53" i="4"/>
  <c r="G53" i="4"/>
  <c r="F53" i="4"/>
  <c r="E53" i="4"/>
  <c r="D53" i="4"/>
  <c r="C53" i="4"/>
  <c r="M52" i="4"/>
  <c r="L52" i="4"/>
  <c r="K52" i="4"/>
  <c r="J52" i="4"/>
  <c r="I52" i="4"/>
  <c r="H52" i="4"/>
  <c r="G52" i="4"/>
  <c r="F52" i="4"/>
  <c r="E52" i="4"/>
  <c r="D52" i="4"/>
  <c r="C52" i="4"/>
  <c r="M51" i="4"/>
  <c r="L51" i="4"/>
  <c r="K51" i="4"/>
  <c r="J51" i="4"/>
  <c r="I51" i="4"/>
  <c r="H51" i="4"/>
  <c r="G51" i="4"/>
  <c r="F51" i="4"/>
  <c r="E51" i="4"/>
  <c r="D51" i="4"/>
  <c r="C51" i="4"/>
  <c r="M50" i="4"/>
  <c r="L50" i="4"/>
  <c r="K50" i="4"/>
  <c r="J50" i="4"/>
  <c r="I50" i="4"/>
  <c r="H50" i="4"/>
  <c r="G50" i="4"/>
  <c r="F50" i="4"/>
  <c r="E50" i="4"/>
  <c r="D50" i="4"/>
  <c r="C50" i="4"/>
  <c r="M49" i="4"/>
  <c r="L49" i="4"/>
  <c r="K49" i="4"/>
  <c r="J49" i="4"/>
  <c r="I49" i="4"/>
  <c r="H49" i="4"/>
  <c r="G49" i="4"/>
  <c r="F49" i="4"/>
  <c r="E49" i="4"/>
  <c r="D49" i="4"/>
  <c r="C49" i="4"/>
  <c r="M48" i="4"/>
  <c r="L48" i="4"/>
  <c r="K48" i="4"/>
  <c r="J48" i="4"/>
  <c r="I48" i="4"/>
  <c r="H48" i="4"/>
  <c r="G48" i="4"/>
  <c r="F48" i="4"/>
  <c r="E48" i="4"/>
  <c r="D48" i="4"/>
  <c r="C48" i="4"/>
  <c r="M47" i="4"/>
  <c r="L47" i="4"/>
  <c r="K47" i="4"/>
  <c r="J47" i="4"/>
  <c r="I47" i="4"/>
  <c r="H47" i="4"/>
  <c r="G47" i="4"/>
  <c r="F47" i="4"/>
  <c r="E47" i="4"/>
  <c r="D47" i="4"/>
  <c r="C47" i="4"/>
  <c r="M46" i="4"/>
  <c r="L46" i="4"/>
  <c r="K46" i="4"/>
  <c r="J46" i="4"/>
  <c r="I46" i="4"/>
  <c r="H46" i="4"/>
  <c r="G46" i="4"/>
  <c r="F46" i="4"/>
  <c r="E46" i="4"/>
  <c r="D46" i="4"/>
  <c r="C46" i="4"/>
  <c r="M45" i="4"/>
  <c r="L45" i="4"/>
  <c r="K45" i="4"/>
  <c r="J45" i="4"/>
  <c r="I45" i="4"/>
  <c r="H45" i="4"/>
  <c r="G45" i="4"/>
  <c r="F45" i="4"/>
  <c r="E45" i="4"/>
  <c r="D45" i="4"/>
  <c r="C45" i="4"/>
  <c r="M44" i="4"/>
  <c r="L44" i="4"/>
  <c r="K44" i="4"/>
  <c r="J44" i="4"/>
  <c r="I44" i="4"/>
  <c r="H44" i="4"/>
  <c r="G44" i="4"/>
  <c r="F44" i="4"/>
  <c r="E44" i="4"/>
  <c r="D44" i="4"/>
  <c r="C44" i="4"/>
  <c r="M43" i="4"/>
  <c r="L43" i="4"/>
  <c r="K43" i="4"/>
  <c r="J43" i="4"/>
  <c r="I43" i="4"/>
  <c r="H43" i="4"/>
  <c r="G43" i="4"/>
  <c r="F43" i="4"/>
  <c r="E43" i="4"/>
  <c r="D43" i="4"/>
  <c r="C43" i="4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M40" i="4"/>
  <c r="L40" i="4"/>
  <c r="K40" i="4"/>
  <c r="J40" i="4"/>
  <c r="I40" i="4"/>
  <c r="H40" i="4"/>
  <c r="G40" i="4"/>
  <c r="F40" i="4"/>
  <c r="E40" i="4"/>
  <c r="D40" i="4"/>
  <c r="C40" i="4"/>
  <c r="M39" i="4"/>
  <c r="L39" i="4"/>
  <c r="K39" i="4"/>
  <c r="J39" i="4"/>
  <c r="I39" i="4"/>
  <c r="H39" i="4"/>
  <c r="G39" i="4"/>
  <c r="F39" i="4"/>
  <c r="E39" i="4"/>
  <c r="D39" i="4"/>
  <c r="C39" i="4"/>
  <c r="M38" i="4"/>
  <c r="L38" i="4"/>
  <c r="K38" i="4"/>
  <c r="J38" i="4"/>
  <c r="I38" i="4"/>
  <c r="H38" i="4"/>
  <c r="G38" i="4"/>
  <c r="F38" i="4"/>
  <c r="E38" i="4"/>
  <c r="D38" i="4"/>
  <c r="C38" i="4"/>
  <c r="M37" i="4"/>
  <c r="L37" i="4"/>
  <c r="K37" i="4"/>
  <c r="J37" i="4"/>
  <c r="I37" i="4"/>
  <c r="H37" i="4"/>
  <c r="G37" i="4"/>
  <c r="F37" i="4"/>
  <c r="E37" i="4"/>
  <c r="D37" i="4"/>
  <c r="C37" i="4"/>
  <c r="M36" i="4"/>
  <c r="L36" i="4"/>
  <c r="K36" i="4"/>
  <c r="J36" i="4"/>
  <c r="I36" i="4"/>
  <c r="H36" i="4"/>
  <c r="G36" i="4"/>
  <c r="F36" i="4"/>
  <c r="E36" i="4"/>
  <c r="D36" i="4"/>
  <c r="C36" i="4"/>
  <c r="M35" i="4"/>
  <c r="L35" i="4"/>
  <c r="K35" i="4"/>
  <c r="J35" i="4"/>
  <c r="I35" i="4"/>
  <c r="H35" i="4"/>
  <c r="G35" i="4"/>
  <c r="F35" i="4"/>
  <c r="E35" i="4"/>
  <c r="D35" i="4"/>
  <c r="C35" i="4"/>
  <c r="M34" i="4"/>
  <c r="L34" i="4"/>
  <c r="K34" i="4"/>
  <c r="J34" i="4"/>
  <c r="I34" i="4"/>
  <c r="H34" i="4"/>
  <c r="G34" i="4"/>
  <c r="F34" i="4"/>
  <c r="E34" i="4"/>
  <c r="D34" i="4"/>
  <c r="C34" i="4"/>
  <c r="M33" i="4"/>
  <c r="L33" i="4"/>
  <c r="K33" i="4"/>
  <c r="J33" i="4"/>
  <c r="I33" i="4"/>
  <c r="H33" i="4"/>
  <c r="G33" i="4"/>
  <c r="F33" i="4"/>
  <c r="E33" i="4"/>
  <c r="D33" i="4"/>
  <c r="C33" i="4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M30" i="4"/>
  <c r="L30" i="4"/>
  <c r="K30" i="4"/>
  <c r="J30" i="4"/>
  <c r="I30" i="4"/>
  <c r="H30" i="4"/>
  <c r="G30" i="4"/>
  <c r="F30" i="4"/>
  <c r="E30" i="4"/>
  <c r="D30" i="4"/>
  <c r="C30" i="4"/>
  <c r="M29" i="4"/>
  <c r="L29" i="4"/>
  <c r="K29" i="4"/>
  <c r="J29" i="4"/>
  <c r="I29" i="4"/>
  <c r="H29" i="4"/>
  <c r="G29" i="4"/>
  <c r="F29" i="4"/>
  <c r="E29" i="4"/>
  <c r="D29" i="4"/>
  <c r="C29" i="4"/>
  <c r="M28" i="4"/>
  <c r="L28" i="4"/>
  <c r="K28" i="4"/>
  <c r="J28" i="4"/>
  <c r="I28" i="4"/>
  <c r="H28" i="4"/>
  <c r="G28" i="4"/>
  <c r="F28" i="4"/>
  <c r="E28" i="4"/>
  <c r="D28" i="4"/>
  <c r="C28" i="4"/>
  <c r="M27" i="4"/>
  <c r="L27" i="4"/>
  <c r="K27" i="4"/>
  <c r="J27" i="4"/>
  <c r="I27" i="4"/>
  <c r="H27" i="4"/>
  <c r="G27" i="4"/>
  <c r="F27" i="4"/>
  <c r="E27" i="4"/>
  <c r="D27" i="4"/>
  <c r="C27" i="4"/>
  <c r="M26" i="4"/>
  <c r="L26" i="4"/>
  <c r="K26" i="4"/>
  <c r="J26" i="4"/>
  <c r="I26" i="4"/>
  <c r="H26" i="4"/>
  <c r="G26" i="4"/>
  <c r="F26" i="4"/>
  <c r="E26" i="4"/>
  <c r="D26" i="4"/>
  <c r="C26" i="4"/>
  <c r="M25" i="4"/>
  <c r="L25" i="4"/>
  <c r="K25" i="4"/>
  <c r="J25" i="4"/>
  <c r="I25" i="4"/>
  <c r="H25" i="4"/>
  <c r="G25" i="4"/>
  <c r="F25" i="4"/>
  <c r="E25" i="4"/>
  <c r="D25" i="4"/>
  <c r="C25" i="4"/>
  <c r="M24" i="4"/>
  <c r="L24" i="4"/>
  <c r="K24" i="4"/>
  <c r="J24" i="4"/>
  <c r="I24" i="4"/>
  <c r="H24" i="4"/>
  <c r="G24" i="4"/>
  <c r="F24" i="4"/>
  <c r="E24" i="4"/>
  <c r="D24" i="4"/>
  <c r="C24" i="4"/>
  <c r="M23" i="4"/>
  <c r="L23" i="4"/>
  <c r="K23" i="4"/>
  <c r="J23" i="4"/>
  <c r="I23" i="4"/>
  <c r="H23" i="4"/>
  <c r="G23" i="4"/>
  <c r="F23" i="4"/>
  <c r="E23" i="4"/>
  <c r="D23" i="4"/>
  <c r="C23" i="4"/>
  <c r="M22" i="4"/>
  <c r="L22" i="4"/>
  <c r="K22" i="4"/>
  <c r="J22" i="4"/>
  <c r="I22" i="4"/>
  <c r="H22" i="4"/>
  <c r="G22" i="4"/>
  <c r="F22" i="4"/>
  <c r="E22" i="4"/>
  <c r="D22" i="4"/>
  <c r="C22" i="4"/>
  <c r="M21" i="4"/>
  <c r="L21" i="4"/>
  <c r="K21" i="4"/>
  <c r="J21" i="4"/>
  <c r="I21" i="4"/>
  <c r="H21" i="4"/>
  <c r="G21" i="4"/>
  <c r="F21" i="4"/>
  <c r="E21" i="4"/>
  <c r="D21" i="4"/>
  <c r="C21" i="4"/>
  <c r="M20" i="4"/>
  <c r="L20" i="4"/>
  <c r="K20" i="4"/>
  <c r="J20" i="4"/>
  <c r="I20" i="4"/>
  <c r="H20" i="4"/>
  <c r="G20" i="4"/>
  <c r="F20" i="4"/>
  <c r="E20" i="4"/>
  <c r="D20" i="4"/>
  <c r="C20" i="4"/>
  <c r="M19" i="4"/>
  <c r="L19" i="4"/>
  <c r="K19" i="4"/>
  <c r="J19" i="4"/>
  <c r="I19" i="4"/>
  <c r="H19" i="4"/>
  <c r="G19" i="4"/>
  <c r="F19" i="4"/>
  <c r="E19" i="4"/>
  <c r="D19" i="4"/>
  <c r="C19" i="4"/>
  <c r="M18" i="4"/>
  <c r="L18" i="4"/>
  <c r="K18" i="4"/>
  <c r="J18" i="4"/>
  <c r="I18" i="4"/>
  <c r="H18" i="4"/>
  <c r="G18" i="4"/>
  <c r="F18" i="4"/>
  <c r="E18" i="4"/>
  <c r="D18" i="4"/>
  <c r="C18" i="4"/>
  <c r="M17" i="4"/>
  <c r="L17" i="4"/>
  <c r="K17" i="4"/>
  <c r="J17" i="4"/>
  <c r="I17" i="4"/>
  <c r="H17" i="4"/>
  <c r="G17" i="4"/>
  <c r="F17" i="4"/>
  <c r="E17" i="4"/>
  <c r="D17" i="4"/>
  <c r="C17" i="4"/>
  <c r="M16" i="4"/>
  <c r="L16" i="4"/>
  <c r="K16" i="4"/>
  <c r="J16" i="4"/>
  <c r="I16" i="4"/>
  <c r="H16" i="4"/>
  <c r="G16" i="4"/>
  <c r="F16" i="4"/>
  <c r="E16" i="4"/>
  <c r="D16" i="4"/>
  <c r="C16" i="4"/>
  <c r="M15" i="4"/>
  <c r="L15" i="4"/>
  <c r="K15" i="4"/>
  <c r="J15" i="4"/>
  <c r="I15" i="4"/>
  <c r="H15" i="4"/>
  <c r="G15" i="4"/>
  <c r="F15" i="4"/>
  <c r="E15" i="4"/>
  <c r="D15" i="4"/>
  <c r="C15" i="4"/>
  <c r="M14" i="4"/>
  <c r="L14" i="4"/>
  <c r="K14" i="4"/>
  <c r="J14" i="4"/>
  <c r="I14" i="4"/>
  <c r="H14" i="4"/>
  <c r="G14" i="4"/>
  <c r="F14" i="4"/>
  <c r="E14" i="4"/>
  <c r="D14" i="4"/>
  <c r="C14" i="4"/>
  <c r="M13" i="4"/>
  <c r="L13" i="4"/>
  <c r="K13" i="4"/>
  <c r="J13" i="4"/>
  <c r="I13" i="4"/>
  <c r="H13" i="4"/>
  <c r="G13" i="4"/>
  <c r="F13" i="4"/>
  <c r="E13" i="4"/>
  <c r="D13" i="4"/>
  <c r="C13" i="4"/>
  <c r="M12" i="4"/>
  <c r="L12" i="4"/>
  <c r="K12" i="4"/>
  <c r="J12" i="4"/>
  <c r="I12" i="4"/>
  <c r="H12" i="4"/>
  <c r="G12" i="4"/>
  <c r="F12" i="4"/>
  <c r="E12" i="4"/>
  <c r="D12" i="4"/>
  <c r="C12" i="4"/>
  <c r="B35" i="4" l="1"/>
  <c r="B23" i="4"/>
  <c r="B47" i="4"/>
  <c r="B53" i="4"/>
  <c r="B65" i="4"/>
  <c r="B71" i="4"/>
  <c r="B59" i="4"/>
  <c r="B17" i="4"/>
  <c r="B29" i="4"/>
  <c r="B41" i="4"/>
  <c r="B12" i="4"/>
  <c r="B18" i="4"/>
  <c r="B24" i="4"/>
  <c r="B30" i="4"/>
  <c r="B36" i="4"/>
  <c r="B42" i="4"/>
  <c r="B48" i="4"/>
  <c r="B54" i="4"/>
  <c r="B60" i="4"/>
  <c r="B66" i="4"/>
  <c r="B72" i="4"/>
  <c r="B22" i="4"/>
  <c r="B28" i="4"/>
  <c r="B34" i="4"/>
  <c r="B40" i="4"/>
  <c r="B46" i="4"/>
  <c r="B52" i="4"/>
  <c r="B58" i="4"/>
  <c r="B64" i="4"/>
  <c r="B70" i="4"/>
  <c r="B76" i="4"/>
  <c r="B15" i="4"/>
  <c r="B21" i="4"/>
  <c r="B27" i="4"/>
  <c r="B33" i="4"/>
  <c r="B39" i="4"/>
  <c r="B45" i="4"/>
  <c r="B51" i="4"/>
  <c r="B57" i="4"/>
  <c r="B63" i="4"/>
  <c r="B69" i="4"/>
  <c r="B75" i="4"/>
  <c r="B14" i="4"/>
  <c r="B20" i="4"/>
  <c r="B26" i="4"/>
  <c r="B32" i="4"/>
  <c r="B38" i="4"/>
  <c r="B44" i="4"/>
  <c r="B50" i="4"/>
  <c r="B56" i="4"/>
  <c r="B62" i="4"/>
  <c r="B68" i="4"/>
  <c r="B74" i="4"/>
  <c r="B19" i="4"/>
  <c r="B25" i="4"/>
  <c r="B31" i="4"/>
  <c r="B37" i="4"/>
  <c r="B43" i="4"/>
  <c r="B49" i="4"/>
  <c r="B55" i="4"/>
  <c r="B61" i="4"/>
  <c r="B67" i="4"/>
  <c r="B73" i="4"/>
  <c r="B16" i="4"/>
  <c r="B13" i="4"/>
</calcChain>
</file>

<file path=xl/sharedStrings.xml><?xml version="1.0" encoding="utf-8"?>
<sst xmlns="http://schemas.openxmlformats.org/spreadsheetml/2006/main" count="1120" uniqueCount="172">
  <si>
    <t>Hospital Universitário Professor Polydoro Ernani de São Thiago</t>
  </si>
  <si>
    <t>DIVISÃO /SETOR/UNIDADE: CENTRO CIRÚRGICO</t>
  </si>
  <si>
    <t>MÊS:</t>
  </si>
  <si>
    <t>ANO:</t>
  </si>
  <si>
    <t>INTERVALO</t>
  </si>
  <si>
    <t>NOME COMPLETO</t>
  </si>
  <si>
    <t>SIAPE</t>
  </si>
  <si>
    <t>COREN</t>
  </si>
  <si>
    <t>CARGO</t>
  </si>
  <si>
    <t>VÍNCULO</t>
  </si>
  <si>
    <t>C.H SEM.</t>
  </si>
  <si>
    <t>M</t>
  </si>
  <si>
    <t>M T</t>
  </si>
  <si>
    <t>D</t>
  </si>
  <si>
    <t>T</t>
  </si>
  <si>
    <t>N</t>
  </si>
  <si>
    <t>SEG</t>
  </si>
  <si>
    <t>TER</t>
  </si>
  <si>
    <t>QUA</t>
  </si>
  <si>
    <t>QUI</t>
  </si>
  <si>
    <t>SEX</t>
  </si>
  <si>
    <t>DOM</t>
  </si>
  <si>
    <t>Viviane Beserra</t>
  </si>
  <si>
    <t>EBSERH</t>
  </si>
  <si>
    <t>M/T</t>
  </si>
  <si>
    <t>FO</t>
  </si>
  <si>
    <t>Flávia Gomes</t>
  </si>
  <si>
    <t>Paola Cristina</t>
  </si>
  <si>
    <t>FE</t>
  </si>
  <si>
    <t>André Lucas Maffissoni</t>
  </si>
  <si>
    <t>RJU</t>
  </si>
  <si>
    <t>Michelle Medeiros</t>
  </si>
  <si>
    <t>Jaçany B. Prudente</t>
  </si>
  <si>
    <t>Larissa V A Jacomossi</t>
  </si>
  <si>
    <t>Elisa Borges Kuze</t>
  </si>
  <si>
    <t>Cláudia Cristiana da Silva</t>
  </si>
  <si>
    <t>MANHA</t>
  </si>
  <si>
    <t>Andreia S. Horacio Abreu</t>
  </si>
  <si>
    <t>Clarisse da Silva</t>
  </si>
  <si>
    <t>Débora R C Carpes</t>
  </si>
  <si>
    <t>Deividi Godoi</t>
  </si>
  <si>
    <t>Gercina G. da Silva</t>
  </si>
  <si>
    <t xml:space="preserve">Michelly  C M Kuster </t>
  </si>
  <si>
    <t>Nazarete M M Casagrande</t>
  </si>
  <si>
    <t>Márcio Coutinho Farias leite</t>
  </si>
  <si>
    <t>Roberto Rosa</t>
  </si>
  <si>
    <t>ISENTO</t>
  </si>
  <si>
    <t>Rutes F. Terres Danczuk</t>
  </si>
  <si>
    <t>TARDE</t>
  </si>
  <si>
    <t>Celso Vieira Nunes</t>
  </si>
  <si>
    <t>Deise Vilpert</t>
  </si>
  <si>
    <t>Gean Carlos Matias</t>
  </si>
  <si>
    <t>L</t>
  </si>
  <si>
    <t>Geni Valéria Besen</t>
  </si>
  <si>
    <t>Jonice Ferreira macedo</t>
  </si>
  <si>
    <t xml:space="preserve"> Maria Jusciane  M .Gadelha</t>
  </si>
  <si>
    <t>Ronaldo Antônio de Souza</t>
  </si>
  <si>
    <t>Rosane Kupas</t>
  </si>
  <si>
    <t>Henrique Samua</t>
  </si>
  <si>
    <t>Plantão</t>
  </si>
  <si>
    <t>Deise Lenfers</t>
  </si>
  <si>
    <t>Vanessa Duarte Silva</t>
  </si>
  <si>
    <t>Silvia Mara Berns</t>
  </si>
  <si>
    <t>SRPA</t>
  </si>
  <si>
    <t>Ionice Isolina de Jesus</t>
  </si>
  <si>
    <t>Thacyane D. C. Barcellos</t>
  </si>
  <si>
    <t>Noite1:</t>
  </si>
  <si>
    <t>Albertina Terezinha Besen</t>
  </si>
  <si>
    <t>Janete Maria Romão</t>
  </si>
  <si>
    <t>Ramsés Fernandes Camargo</t>
  </si>
  <si>
    <t>Valdete A M Baumgratz</t>
  </si>
  <si>
    <t>Noite2:</t>
  </si>
  <si>
    <t>Alba Lúcia Oliveira</t>
  </si>
  <si>
    <t>Christina F. M Hermans</t>
  </si>
  <si>
    <t>Daiane Dereira Lima</t>
  </si>
  <si>
    <t>Marilu M Silva de Farias</t>
  </si>
  <si>
    <t>Viviane Gertrude Ferreira</t>
  </si>
  <si>
    <t>Noite3:</t>
  </si>
  <si>
    <t>Carlos Roberto Schmitt</t>
  </si>
  <si>
    <t>Gilson Pinheiro Amaral</t>
  </si>
  <si>
    <t>Heronilde Lima Rodrigues</t>
  </si>
  <si>
    <t>Ivone Maria kerwald</t>
  </si>
  <si>
    <t>Escrituração:</t>
  </si>
  <si>
    <t>Débora H. Régis</t>
  </si>
  <si>
    <t>Marco A. P. Borges</t>
  </si>
  <si>
    <t>isento</t>
  </si>
  <si>
    <t>Maca</t>
  </si>
  <si>
    <t>Adelino da Silva</t>
  </si>
  <si>
    <t>Marcos Antônio Soares</t>
  </si>
  <si>
    <t>Sidinei O Machado</t>
  </si>
  <si>
    <t>Legenda</t>
  </si>
  <si>
    <t>LICENÇA MATERNIDADE</t>
  </si>
  <si>
    <t>LM</t>
  </si>
  <si>
    <t>Férias</t>
  </si>
  <si>
    <t>LICENÇA PATERNIDADE</t>
  </si>
  <si>
    <t>LP</t>
  </si>
  <si>
    <t>Abono</t>
  </si>
  <si>
    <t>LICENÇA MÉDICA/ODONTO</t>
  </si>
  <si>
    <t>LICENÇA CAPACITAÇÃO</t>
  </si>
  <si>
    <t>LC</t>
  </si>
  <si>
    <t>PDN</t>
  </si>
  <si>
    <t>PDD</t>
  </si>
  <si>
    <t>PFD</t>
  </si>
  <si>
    <t>PFN</t>
  </si>
  <si>
    <t>Ana Cláudia de Melo</t>
  </si>
  <si>
    <t>Adriana Gonzalez</t>
  </si>
  <si>
    <t>Arlene Loudes dos Santos</t>
  </si>
  <si>
    <t>Josias Fernandes de Souza</t>
  </si>
  <si>
    <t>Leila Maria de Oliveira</t>
  </si>
  <si>
    <t>Carlos Eduardo Silva</t>
  </si>
  <si>
    <t>Sidnei O. Machado</t>
  </si>
  <si>
    <t>Daiane Pereira Lima</t>
  </si>
  <si>
    <t>Paola Cristina Ceratto</t>
  </si>
  <si>
    <t>Jessica Daiane Rosa</t>
  </si>
  <si>
    <t>Kelle Cristina Ferreira Carvalho</t>
  </si>
  <si>
    <t>Gisele Santos da Rosa</t>
  </si>
  <si>
    <t>Lidieine Amaro da Silva</t>
  </si>
  <si>
    <t>Alessandra Barichello da Silva</t>
  </si>
  <si>
    <t>Maria Jusciane  M .Gadelha</t>
  </si>
  <si>
    <t>PLANTÃO</t>
  </si>
  <si>
    <t>Thaina Rosa</t>
  </si>
  <si>
    <t>Leonildo Gilmar Coenga Carvalho</t>
  </si>
  <si>
    <t>INST.</t>
  </si>
  <si>
    <t>TEC.</t>
  </si>
  <si>
    <t>PRÉ-OPERATÓRIO</t>
  </si>
  <si>
    <t xml:space="preserve">Jeanne Barbosa Krieger </t>
  </si>
  <si>
    <t>N8</t>
  </si>
  <si>
    <t>Turno intermediário (10:00 às 16:15)</t>
  </si>
  <si>
    <t>M15</t>
  </si>
  <si>
    <t>T15</t>
  </si>
  <si>
    <t>M18</t>
  </si>
  <si>
    <t>D6</t>
  </si>
  <si>
    <t>Compensação de horas devedoras</t>
  </si>
  <si>
    <t>Compensação de horas excedentes</t>
  </si>
  <si>
    <t>Adicional hora plantão DIURNO dia de semana(07:00 às 19:00)</t>
  </si>
  <si>
    <t>Adicional hora plantão DIURNO final de semana (07:00 às 19:00)</t>
  </si>
  <si>
    <t>Adicional hora plantão NOTURNO dia de semana (19:00 às 07:00)</t>
  </si>
  <si>
    <t>Adicional hora plantão NOTURNO final de semana (19:00 às 07:00)</t>
  </si>
  <si>
    <t>SERVIDORES PARA OUTRA UNIDADE</t>
  </si>
  <si>
    <t>Administrativo:</t>
  </si>
  <si>
    <t>Ronaldo Antonio de Souza</t>
  </si>
  <si>
    <t>SÁB</t>
  </si>
  <si>
    <t>AUX.</t>
  </si>
  <si>
    <t>LICENÇAS/AFASTAMENTOS</t>
  </si>
  <si>
    <t>ENF. REF</t>
  </si>
  <si>
    <t>ENF</t>
  </si>
  <si>
    <t>TÉC.</t>
  </si>
  <si>
    <t>AUX. SAÚDE</t>
  </si>
  <si>
    <t>AUX. SAUDE</t>
  </si>
  <si>
    <t>ENF.</t>
  </si>
  <si>
    <t>Alexssandro Lacal</t>
  </si>
  <si>
    <t>EMG</t>
  </si>
  <si>
    <t>Téc</t>
  </si>
  <si>
    <t>Antonielle Candido Salum Melo</t>
  </si>
  <si>
    <t>Josiane Aparecida Nunes Vitor</t>
  </si>
  <si>
    <t>T8</t>
  </si>
  <si>
    <t>Turno intermediário das 15 as 21:15</t>
  </si>
  <si>
    <t>CH-6</t>
  </si>
  <si>
    <t>REG.</t>
  </si>
  <si>
    <t>FEVEREIRO</t>
  </si>
  <si>
    <t>T15 N8</t>
  </si>
  <si>
    <t>CH-12</t>
  </si>
  <si>
    <t xml:space="preserve">CH-12 </t>
  </si>
  <si>
    <t>D6/N8</t>
  </si>
  <si>
    <t>T15/N8</t>
  </si>
  <si>
    <t>T15/ N8</t>
  </si>
  <si>
    <t>AB</t>
  </si>
  <si>
    <t>PDD/N8</t>
  </si>
  <si>
    <t>Dcme/ N8</t>
  </si>
  <si>
    <t xml:space="preserve"> </t>
  </si>
  <si>
    <t>AB (D)</t>
  </si>
  <si>
    <t>AB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</si>
</sst>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204"/>
    </font>
    <font>
      <b/>
      <sz val="11"/>
      <name val="Calibri"/>
      <family val="2"/>
      <charset val="1"/>
    </font>
    <font>
      <sz val="7.5"/>
      <color rgb="FF000000"/>
      <name val="Arial"/>
      <family val="2"/>
      <charset val="1"/>
    </font>
    <font>
      <b/>
      <sz val="7.5"/>
      <color rgb="FF000000"/>
      <name val="Arial"/>
      <family val="2"/>
      <charset val="1"/>
    </font>
    <font>
      <b/>
      <sz val="16"/>
      <color rgb="FF000000"/>
      <name val="Calibri"/>
      <family val="2"/>
      <charset val="1"/>
    </font>
    <font>
      <sz val="7.5"/>
      <color rgb="FF000000"/>
      <name val="Arial"/>
      <family val="2"/>
    </font>
    <font>
      <sz val="8"/>
      <name val="Calibri"/>
      <family val="2"/>
      <charset val="204"/>
    </font>
    <font>
      <sz val="8"/>
      <name val="Arial"/>
      <family val="2"/>
    </font>
    <font>
      <sz val="8"/>
      <name val="Calibri Light"/>
      <family val="2"/>
      <scheme val="major"/>
    </font>
    <font>
      <sz val="7.5"/>
      <color rgb="FF000000"/>
      <name val="Calibri Light"/>
      <family val="2"/>
      <scheme val="major"/>
    </font>
    <font>
      <b/>
      <sz val="8"/>
      <name val="Calibri Light"/>
      <family val="2"/>
      <scheme val="major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"/>
      <name val="Calibri Light"/>
      <family val="2"/>
      <scheme val="major"/>
    </font>
    <font>
      <sz val="10"/>
      <name val="Calibri"/>
      <family val="2"/>
      <charset val="204"/>
    </font>
    <font>
      <sz val="11"/>
      <name val="Arial"/>
      <family val="2"/>
    </font>
    <font>
      <sz val="7.5"/>
      <name val="Arial"/>
      <family val="2"/>
      <charset val="1"/>
    </font>
    <font>
      <sz val="9"/>
      <name val="Arial"/>
      <family val="2"/>
      <charset val="1"/>
    </font>
    <font>
      <sz val="9"/>
      <color indexed="8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D4EA6B"/>
      </patternFill>
    </fill>
    <fill>
      <patternFill patternType="solid">
        <fgColor rgb="FF538235"/>
        <bgColor rgb="FF808080"/>
      </patternFill>
    </fill>
    <fill>
      <patternFill patternType="solid">
        <fgColor rgb="FF558ED5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 tint="-0.34998626667073579"/>
        <bgColor rgb="FFB2B2B2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B2B2B2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rgb="FFB2B2B2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rgb="FF262626"/>
      </bottom>
      <diagonal/>
    </border>
    <border>
      <left style="medium">
        <color auto="1"/>
      </left>
      <right style="thin">
        <color auto="1"/>
      </right>
      <top style="medium">
        <color rgb="FF262626"/>
      </top>
      <bottom style="medium">
        <color rgb="FF262626"/>
      </bottom>
      <diagonal/>
    </border>
    <border>
      <left style="thin">
        <color auto="1"/>
      </left>
      <right/>
      <top style="medium">
        <color rgb="FF262626"/>
      </top>
      <bottom style="medium">
        <color rgb="FF262626"/>
      </bottom>
      <diagonal/>
    </border>
    <border>
      <left/>
      <right/>
      <top style="medium">
        <color rgb="FF262626"/>
      </top>
      <bottom style="medium">
        <color rgb="FF262626"/>
      </bottom>
      <diagonal/>
    </border>
    <border>
      <left/>
      <right style="thin">
        <color auto="1"/>
      </right>
      <top style="medium">
        <color rgb="FF262626"/>
      </top>
      <bottom style="medium">
        <color rgb="FF262626"/>
      </bottom>
      <diagonal/>
    </border>
    <border>
      <left/>
      <right style="medium">
        <color auto="1"/>
      </right>
      <top style="medium">
        <color rgb="FF262626"/>
      </top>
      <bottom style="medium">
        <color rgb="FF262626"/>
      </bottom>
      <diagonal/>
    </border>
    <border>
      <left style="medium">
        <color auto="1"/>
      </left>
      <right style="thin">
        <color rgb="FF252525"/>
      </right>
      <top style="thin">
        <color rgb="FF252525"/>
      </top>
      <bottom/>
      <diagonal/>
    </border>
    <border>
      <left/>
      <right style="thin">
        <color rgb="FF252525"/>
      </right>
      <top style="thin">
        <color rgb="FF252525"/>
      </top>
      <bottom/>
      <diagonal/>
    </border>
    <border>
      <left style="thin">
        <color rgb="FF252525"/>
      </left>
      <right style="thin">
        <color rgb="FF252525"/>
      </right>
      <top style="thin">
        <color rgb="FF252525"/>
      </top>
      <bottom/>
      <diagonal/>
    </border>
    <border>
      <left style="thin">
        <color rgb="FF252525"/>
      </left>
      <right style="thin">
        <color rgb="FF252525"/>
      </right>
      <top style="thin">
        <color rgb="FF252525"/>
      </top>
      <bottom style="thin">
        <color auto="1"/>
      </bottom>
      <diagonal/>
    </border>
    <border>
      <left style="medium">
        <color auto="1"/>
      </left>
      <right style="thin">
        <color rgb="FF252525"/>
      </right>
      <top/>
      <bottom style="thin">
        <color auto="1"/>
      </bottom>
      <diagonal/>
    </border>
    <border>
      <left/>
      <right style="thin">
        <color rgb="FF252525"/>
      </right>
      <top/>
      <bottom style="thin">
        <color auto="1"/>
      </bottom>
      <diagonal/>
    </border>
    <border>
      <left style="thin">
        <color rgb="FF252525"/>
      </left>
      <right style="thin">
        <color rgb="FF252525"/>
      </right>
      <top/>
      <bottom style="thin">
        <color auto="1"/>
      </bottom>
      <diagonal/>
    </border>
    <border>
      <left style="thin">
        <color rgb="FF252525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52525"/>
      </left>
      <right style="thin">
        <color rgb="FF252525"/>
      </right>
      <top style="thin">
        <color rgb="FF252525"/>
      </top>
      <bottom style="thin">
        <color rgb="FF252525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252525"/>
      </left>
      <right/>
      <top style="thin">
        <color rgb="FF252525"/>
      </top>
      <bottom style="thin">
        <color rgb="FF25252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262626"/>
      </top>
      <bottom style="thin">
        <color auto="1"/>
      </bottom>
      <diagonal/>
    </border>
    <border>
      <left style="thin">
        <color rgb="FF252525"/>
      </left>
      <right style="thin">
        <color rgb="FF252525"/>
      </right>
      <top/>
      <bottom/>
      <diagonal/>
    </border>
    <border>
      <left style="thin">
        <color rgb="FF252525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252525"/>
      </left>
      <right style="thin">
        <color rgb="FF252525"/>
      </right>
      <top/>
      <bottom style="thin">
        <color rgb="FF252525"/>
      </bottom>
      <diagonal/>
    </border>
    <border>
      <left style="thin">
        <color rgb="FF252525"/>
      </left>
      <right/>
      <top/>
      <bottom style="thin">
        <color rgb="FF252525"/>
      </bottom>
      <diagonal/>
    </border>
  </borders>
  <cellStyleXfs count="2">
    <xf numFmtId="0" fontId="0" fillId="0" borderId="0"/>
    <xf numFmtId="49" fontId="19" fillId="17" borderId="0" applyBorder="0" applyProtection="0">
      <alignment horizontal="left" vertical="top" wrapText="1"/>
    </xf>
  </cellStyleXfs>
  <cellXfs count="114">
    <xf numFmtId="0" fontId="0" fillId="0" borderId="0" xfId="0"/>
    <xf numFmtId="0" fontId="2" fillId="0" borderId="16" xfId="0" applyFont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3" fillId="4" borderId="16" xfId="0" applyFont="1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  <xf numFmtId="0" fontId="1" fillId="5" borderId="0" xfId="0" applyFont="1" applyFill="1"/>
    <xf numFmtId="0" fontId="8" fillId="8" borderId="16" xfId="0" applyFont="1" applyFill="1" applyBorder="1" applyAlignment="1">
      <alignment horizontal="left" vertical="top"/>
    </xf>
    <xf numFmtId="0" fontId="8" fillId="6" borderId="16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8" fillId="8" borderId="18" xfId="0" applyFont="1" applyFill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1" fontId="8" fillId="0" borderId="16" xfId="0" applyNumberFormat="1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9" fillId="3" borderId="8" xfId="0" applyFont="1" applyFill="1" applyBorder="1" applyAlignment="1">
      <alignment horizontal="left" vertical="top"/>
    </xf>
    <xf numFmtId="0" fontId="9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12" fillId="0" borderId="0" xfId="0" applyFont="1"/>
    <xf numFmtId="0" fontId="13" fillId="0" borderId="4" xfId="0" applyFont="1" applyBorder="1" applyAlignment="1" applyProtection="1">
      <alignment horizontal="left"/>
      <protection locked="0"/>
    </xf>
    <xf numFmtId="0" fontId="13" fillId="2" borderId="4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12" fillId="8" borderId="0" xfId="0" applyFont="1" applyFill="1"/>
    <xf numFmtId="0" fontId="12" fillId="0" borderId="0" xfId="0" applyFont="1" applyBorder="1"/>
    <xf numFmtId="0" fontId="5" fillId="0" borderId="0" xfId="0" applyFont="1" applyFill="1" applyBorder="1" applyAlignment="1">
      <alignment horizontal="left" vertical="top"/>
    </xf>
    <xf numFmtId="0" fontId="12" fillId="0" borderId="1" xfId="0" applyFont="1" applyBorder="1"/>
    <xf numFmtId="0" fontId="7" fillId="0" borderId="0" xfId="0" applyFont="1"/>
    <xf numFmtId="0" fontId="8" fillId="11" borderId="16" xfId="0" applyFont="1" applyFill="1" applyBorder="1" applyAlignment="1">
      <alignment horizontal="left" vertical="top"/>
    </xf>
    <xf numFmtId="0" fontId="9" fillId="3" borderId="26" xfId="0" applyFont="1" applyFill="1" applyBorder="1" applyAlignment="1">
      <alignment vertical="top"/>
    </xf>
    <xf numFmtId="0" fontId="10" fillId="10" borderId="16" xfId="0" applyFont="1" applyFill="1" applyBorder="1" applyAlignment="1">
      <alignment horizontal="left" vertical="top"/>
    </xf>
    <xf numFmtId="0" fontId="8" fillId="14" borderId="16" xfId="0" applyFont="1" applyFill="1" applyBorder="1" applyAlignment="1">
      <alignment horizontal="left" vertical="top"/>
    </xf>
    <xf numFmtId="0" fontId="8" fillId="11" borderId="20" xfId="0" applyFont="1" applyFill="1" applyBorder="1" applyAlignment="1">
      <alignment horizontal="left" vertical="top"/>
    </xf>
    <xf numFmtId="0" fontId="14" fillId="8" borderId="0" xfId="0" applyFont="1" applyFill="1"/>
    <xf numFmtId="0" fontId="15" fillId="8" borderId="0" xfId="0" applyFont="1" applyFill="1"/>
    <xf numFmtId="0" fontId="14" fillId="6" borderId="16" xfId="0" applyFont="1" applyFill="1" applyBorder="1" applyAlignment="1">
      <alignment horizontal="left" vertical="top"/>
    </xf>
    <xf numFmtId="0" fontId="8" fillId="7" borderId="16" xfId="0" applyFont="1" applyFill="1" applyBorder="1" applyAlignment="1">
      <alignment horizontal="left" vertical="top" wrapText="1"/>
    </xf>
    <xf numFmtId="0" fontId="8" fillId="12" borderId="16" xfId="0" applyFont="1" applyFill="1" applyBorder="1" applyAlignment="1">
      <alignment horizontal="left" vertical="top" wrapText="1"/>
    </xf>
    <xf numFmtId="0" fontId="8" fillId="13" borderId="16" xfId="0" applyFont="1" applyFill="1" applyBorder="1" applyAlignment="1">
      <alignment horizontal="left" vertical="top"/>
    </xf>
    <xf numFmtId="0" fontId="8" fillId="16" borderId="16" xfId="0" applyFont="1" applyFill="1" applyBorder="1" applyAlignment="1">
      <alignment horizontal="left" vertical="top"/>
    </xf>
    <xf numFmtId="0" fontId="8" fillId="11" borderId="16" xfId="0" applyFont="1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left" vertical="top"/>
    </xf>
    <xf numFmtId="0" fontId="8" fillId="6" borderId="16" xfId="0" applyFont="1" applyFill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/>
    </xf>
    <xf numFmtId="0" fontId="8" fillId="15" borderId="16" xfId="0" applyFont="1" applyFill="1" applyBorder="1" applyAlignment="1">
      <alignment horizontal="left" vertical="top" wrapText="1"/>
    </xf>
    <xf numFmtId="0" fontId="8" fillId="12" borderId="20" xfId="0" applyFont="1" applyFill="1" applyBorder="1" applyAlignment="1">
      <alignment horizontal="left" vertical="top" wrapText="1"/>
    </xf>
    <xf numFmtId="1" fontId="8" fillId="6" borderId="16" xfId="0" applyNumberFormat="1" applyFont="1" applyFill="1" applyBorder="1" applyAlignment="1">
      <alignment horizontal="left" vertical="top"/>
    </xf>
    <xf numFmtId="0" fontId="16" fillId="0" borderId="0" xfId="0" applyFont="1"/>
    <xf numFmtId="0" fontId="8" fillId="3" borderId="16" xfId="0" applyFont="1" applyFill="1" applyBorder="1" applyAlignment="1">
      <alignment horizontal="left" vertical="top"/>
    </xf>
    <xf numFmtId="0" fontId="8" fillId="3" borderId="20" xfId="0" applyFont="1" applyFill="1" applyBorder="1" applyAlignment="1">
      <alignment horizontal="left" vertical="top"/>
    </xf>
    <xf numFmtId="0" fontId="16" fillId="8" borderId="0" xfId="0" applyFont="1" applyFill="1"/>
    <xf numFmtId="0" fontId="8" fillId="8" borderId="19" xfId="0" applyFont="1" applyFill="1" applyBorder="1" applyAlignment="1">
      <alignment horizontal="left" vertical="top"/>
    </xf>
    <xf numFmtId="1" fontId="8" fillId="8" borderId="16" xfId="0" applyNumberFormat="1" applyFont="1" applyFill="1" applyBorder="1" applyAlignment="1">
      <alignment horizontal="left" vertical="top"/>
    </xf>
    <xf numFmtId="1" fontId="8" fillId="0" borderId="19" xfId="0" applyNumberFormat="1" applyFont="1" applyBorder="1" applyAlignment="1">
      <alignment horizontal="left" vertical="top"/>
    </xf>
    <xf numFmtId="0" fontId="8" fillId="11" borderId="20" xfId="0" applyFont="1" applyFill="1" applyBorder="1" applyAlignment="1">
      <alignment horizontal="left" vertical="top" wrapText="1"/>
    </xf>
    <xf numFmtId="0" fontId="10" fillId="3" borderId="29" xfId="0" applyFont="1" applyFill="1" applyBorder="1" applyAlignment="1">
      <alignment horizontal="left" vertical="top"/>
    </xf>
    <xf numFmtId="0" fontId="8" fillId="3" borderId="30" xfId="0" applyFont="1" applyFill="1" applyBorder="1" applyAlignment="1">
      <alignment horizontal="left" vertical="top"/>
    </xf>
    <xf numFmtId="0" fontId="8" fillId="3" borderId="24" xfId="0" applyFont="1" applyFill="1" applyBorder="1" applyAlignment="1">
      <alignment horizontal="left" vertical="top"/>
    </xf>
    <xf numFmtId="1" fontId="8" fillId="9" borderId="31" xfId="0" applyNumberFormat="1" applyFont="1" applyFill="1" applyBorder="1" applyAlignment="1">
      <alignment horizontal="left" vertical="top"/>
    </xf>
    <xf numFmtId="1" fontId="8" fillId="9" borderId="32" xfId="0" applyNumberFormat="1" applyFont="1" applyFill="1" applyBorder="1" applyAlignment="1">
      <alignment horizontal="left" vertical="top"/>
    </xf>
    <xf numFmtId="0" fontId="8" fillId="6" borderId="18" xfId="0" applyFont="1" applyFill="1" applyBorder="1" applyAlignment="1">
      <alignment horizontal="left" vertical="top"/>
    </xf>
    <xf numFmtId="0" fontId="8" fillId="2" borderId="19" xfId="0" applyFont="1" applyFill="1" applyBorder="1" applyAlignment="1">
      <alignment horizontal="left" vertical="top"/>
    </xf>
    <xf numFmtId="0" fontId="8" fillId="2" borderId="16" xfId="0" applyFont="1" applyFill="1" applyBorder="1" applyAlignment="1">
      <alignment horizontal="left" vertical="top"/>
    </xf>
    <xf numFmtId="1" fontId="8" fillId="2" borderId="19" xfId="0" applyNumberFormat="1" applyFont="1" applyFill="1" applyBorder="1" applyAlignment="1">
      <alignment horizontal="left" vertical="top"/>
    </xf>
    <xf numFmtId="1" fontId="8" fillId="2" borderId="16" xfId="0" applyNumberFormat="1" applyFont="1" applyFill="1" applyBorder="1" applyAlignment="1">
      <alignment horizontal="left" vertical="top"/>
    </xf>
    <xf numFmtId="0" fontId="8" fillId="3" borderId="19" xfId="0" applyFont="1" applyFill="1" applyBorder="1" applyAlignment="1">
      <alignment horizontal="left" vertical="top"/>
    </xf>
    <xf numFmtId="0" fontId="8" fillId="6" borderId="19" xfId="0" applyFont="1" applyFill="1" applyBorder="1" applyAlignment="1">
      <alignment horizontal="left" vertical="top"/>
    </xf>
    <xf numFmtId="0" fontId="10" fillId="8" borderId="16" xfId="0" applyFont="1" applyFill="1" applyBorder="1" applyAlignment="1">
      <alignment horizontal="left" vertical="top"/>
    </xf>
    <xf numFmtId="1" fontId="10" fillId="0" borderId="16" xfId="0" applyNumberFormat="1" applyFont="1" applyBorder="1" applyAlignment="1">
      <alignment horizontal="left" vertical="top"/>
    </xf>
    <xf numFmtId="1" fontId="8" fillId="8" borderId="19" xfId="0" applyNumberFormat="1" applyFont="1" applyFill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13" borderId="16" xfId="0" applyFont="1" applyFill="1" applyBorder="1" applyAlignment="1">
      <alignment horizontal="left" vertical="top"/>
    </xf>
    <xf numFmtId="0" fontId="10" fillId="3" borderId="18" xfId="0" applyFont="1" applyFill="1" applyBorder="1" applyAlignment="1">
      <alignment horizontal="left" vertical="top"/>
    </xf>
    <xf numFmtId="0" fontId="10" fillId="3" borderId="16" xfId="0" applyFont="1" applyFill="1" applyBorder="1" applyAlignment="1">
      <alignment horizontal="left" vertical="top"/>
    </xf>
    <xf numFmtId="1" fontId="10" fillId="3" borderId="16" xfId="0" applyNumberFormat="1" applyFont="1" applyFill="1" applyBorder="1" applyAlignment="1">
      <alignment horizontal="left" vertical="top"/>
    </xf>
    <xf numFmtId="1" fontId="8" fillId="9" borderId="17" xfId="0" applyNumberFormat="1" applyFont="1" applyFill="1" applyBorder="1" applyAlignment="1">
      <alignment horizontal="left" vertical="top"/>
    </xf>
    <xf numFmtId="1" fontId="8" fillId="9" borderId="23" xfId="0" applyNumberFormat="1" applyFont="1" applyFill="1" applyBorder="1" applyAlignment="1">
      <alignment horizontal="left" vertical="top"/>
    </xf>
    <xf numFmtId="0" fontId="10" fillId="3" borderId="24" xfId="0" applyFont="1" applyFill="1" applyBorder="1" applyAlignment="1">
      <alignment horizontal="left" vertical="top"/>
    </xf>
    <xf numFmtId="1" fontId="10" fillId="3" borderId="24" xfId="0" applyNumberFormat="1" applyFont="1" applyFill="1" applyBorder="1" applyAlignment="1">
      <alignment horizontal="left" vertical="top"/>
    </xf>
    <xf numFmtId="0" fontId="17" fillId="2" borderId="19" xfId="0" applyFont="1" applyFill="1" applyBorder="1" applyAlignment="1">
      <alignment horizontal="left" vertical="top"/>
    </xf>
    <xf numFmtId="0" fontId="17" fillId="2" borderId="16" xfId="0" applyFont="1" applyFill="1" applyBorder="1" applyAlignment="1">
      <alignment horizontal="left" vertical="top"/>
    </xf>
    <xf numFmtId="1" fontId="17" fillId="2" borderId="16" xfId="0" applyNumberFormat="1" applyFont="1" applyFill="1" applyBorder="1" applyAlignment="1">
      <alignment horizontal="left" vertical="top"/>
    </xf>
    <xf numFmtId="0" fontId="10" fillId="8" borderId="16" xfId="0" applyFont="1" applyFill="1" applyBorder="1" applyAlignment="1">
      <alignment horizontal="left"/>
    </xf>
    <xf numFmtId="0" fontId="8" fillId="8" borderId="16" xfId="0" applyFont="1" applyFill="1" applyBorder="1" applyAlignment="1">
      <alignment horizontal="left"/>
    </xf>
    <xf numFmtId="0" fontId="8" fillId="10" borderId="16" xfId="0" applyFont="1" applyFill="1" applyBorder="1" applyAlignment="1">
      <alignment horizontal="left"/>
    </xf>
    <xf numFmtId="0" fontId="8" fillId="7" borderId="16" xfId="0" applyFont="1" applyFill="1" applyBorder="1" applyAlignment="1">
      <alignment horizontal="left" vertical="top"/>
    </xf>
    <xf numFmtId="1" fontId="8" fillId="6" borderId="19" xfId="0" applyNumberFormat="1" applyFont="1" applyFill="1" applyBorder="1" applyAlignment="1">
      <alignment horizontal="left" vertical="top"/>
    </xf>
    <xf numFmtId="0" fontId="8" fillId="3" borderId="18" xfId="0" applyFont="1" applyFill="1" applyBorder="1" applyAlignment="1">
      <alignment horizontal="left" vertical="top"/>
    </xf>
    <xf numFmtId="0" fontId="8" fillId="2" borderId="22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/>
    </xf>
    <xf numFmtId="0" fontId="18" fillId="6" borderId="18" xfId="0" applyFont="1" applyFill="1" applyBorder="1" applyAlignment="1">
      <alignment horizontal="left" vertical="top"/>
    </xf>
    <xf numFmtId="0" fontId="8" fillId="13" borderId="16" xfId="0" applyFont="1" applyFill="1" applyBorder="1" applyAlignment="1">
      <alignment vertical="top"/>
    </xf>
    <xf numFmtId="0" fontId="8" fillId="18" borderId="16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/>
    </xf>
    <xf numFmtId="0" fontId="8" fillId="2" borderId="21" xfId="0" applyFont="1" applyFill="1" applyBorder="1" applyAlignment="1">
      <alignment horizontal="left" vertical="top"/>
    </xf>
    <xf numFmtId="0" fontId="8" fillId="2" borderId="19" xfId="0" applyFont="1" applyFill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3" borderId="25" xfId="0" applyFont="1" applyFill="1" applyBorder="1" applyAlignment="1">
      <alignment horizontal="left" vertical="top" wrapText="1"/>
    </xf>
    <xf numFmtId="0" fontId="8" fillId="3" borderId="24" xfId="0" applyFont="1" applyFill="1" applyBorder="1" applyAlignment="1">
      <alignment horizontal="left" vertical="top" wrapText="1"/>
    </xf>
    <xf numFmtId="0" fontId="8" fillId="3" borderId="28" xfId="0" applyFont="1" applyFill="1" applyBorder="1" applyAlignment="1">
      <alignment horizontal="left" vertical="top"/>
    </xf>
    <xf numFmtId="0" fontId="8" fillId="3" borderId="15" xfId="0" applyFont="1" applyFill="1" applyBorder="1" applyAlignment="1">
      <alignment horizontal="left" vertical="top"/>
    </xf>
    <xf numFmtId="0" fontId="8" fillId="3" borderId="25" xfId="0" applyFont="1" applyFill="1" applyBorder="1" applyAlignment="1">
      <alignment horizontal="left" vertical="top"/>
    </xf>
    <xf numFmtId="0" fontId="8" fillId="3" borderId="24" xfId="0" applyFont="1" applyFill="1" applyBorder="1" applyAlignment="1">
      <alignment horizontal="left" vertical="top"/>
    </xf>
    <xf numFmtId="0" fontId="8" fillId="3" borderId="25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top"/>
    </xf>
    <xf numFmtId="0" fontId="8" fillId="3" borderId="27" xfId="0" applyFont="1" applyFill="1" applyBorder="1" applyAlignment="1">
      <alignment horizontal="left" vertical="top"/>
    </xf>
    <xf numFmtId="0" fontId="8" fillId="3" borderId="14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11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9" fillId="3" borderId="11" xfId="0" applyFont="1" applyFill="1" applyBorder="1" applyAlignment="1">
      <alignment horizontal="left" vertical="top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</cellXfs>
  <cellStyles count="2">
    <cellStyle name="Normal" xfId="0" builtinId="0"/>
    <cellStyle name="WinCalendar_BlankCells_46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B47804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D4EA6B"/>
      <rgbColor rgb="FFFFFF6D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8000"/>
      <rgbColor rgb="FFFF5429"/>
      <rgbColor rgb="FF558ED5"/>
      <rgbColor rgb="FFB2B2B2"/>
      <rgbColor rgb="FF003366"/>
      <rgbColor rgb="FF538235"/>
      <rgbColor rgb="FF003300"/>
      <rgbColor rgb="FF252525"/>
      <rgbColor rgb="FFFF40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256680</xdr:colOff>
      <xdr:row>0</xdr:row>
      <xdr:rowOff>0</xdr:rowOff>
    </xdr:from>
    <xdr:to>
      <xdr:col>0</xdr:col>
      <xdr:colOff>788040</xdr:colOff>
      <xdr:row>2</xdr:row>
      <xdr:rowOff>140760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6680" y="0"/>
          <a:ext cx="531360" cy="4935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85"/>
  <sheetViews>
    <sheetView tabSelected="1" view="pageBreakPreview" zoomScale="80" zoomScaleNormal="110" zoomScaleSheetLayoutView="80" workbookViewId="0">
      <pane xSplit="1" ySplit="4" topLeftCell="K5" activePane="bottomRight" state="frozen"/>
      <selection pane="topRight" activeCell="B1" sqref="B1"/>
      <selection pane="bottomLeft" activeCell="A5" sqref="A5"/>
      <selection pane="bottomRight" activeCell="AP27" sqref="AP27"/>
    </sheetView>
  </sheetViews>
  <sheetFormatPr defaultRowHeight="14.25" x14ac:dyDescent="0.2"/>
  <cols>
    <col min="1" max="1" width="32.28515625" style="24" bestFit="1" customWidth="1"/>
    <col min="2" max="2" width="8.85546875" style="17" bestFit="1" customWidth="1"/>
    <col min="3" max="3" width="7.42578125" style="17" bestFit="1" customWidth="1"/>
    <col min="4" max="4" width="10.5703125" style="17" bestFit="1" customWidth="1"/>
    <col min="5" max="5" width="8.5703125" style="17" bestFit="1" customWidth="1"/>
    <col min="6" max="6" width="5.140625" style="17" customWidth="1"/>
    <col min="7" max="7" width="3.42578125" style="17" customWidth="1"/>
    <col min="8" max="8" width="3.5703125" style="17" bestFit="1" customWidth="1"/>
    <col min="9" max="10" width="3" style="17" bestFit="1" customWidth="1"/>
    <col min="11" max="11" width="2.7109375" style="17" customWidth="1"/>
    <col min="12" max="12" width="2.5703125" style="17" customWidth="1"/>
    <col min="13" max="14" width="8.140625" style="17" bestFit="1" customWidth="1"/>
    <col min="15" max="15" width="7.42578125" style="17" bestFit="1" customWidth="1"/>
    <col min="16" max="16" width="8" style="17" customWidth="1"/>
    <col min="17" max="17" width="6.85546875" style="17" customWidth="1"/>
    <col min="18" max="18" width="6.7109375" style="17" customWidth="1"/>
    <col min="19" max="19" width="6.85546875" style="17" customWidth="1"/>
    <col min="20" max="20" width="9.7109375" style="17" bestFit="1" customWidth="1"/>
    <col min="21" max="21" width="9.28515625" style="17" bestFit="1" customWidth="1"/>
    <col min="22" max="22" width="8.140625" style="17" bestFit="1" customWidth="1"/>
    <col min="23" max="23" width="9.28515625" style="17" bestFit="1" customWidth="1"/>
    <col min="24" max="24" width="10.7109375" style="17" customWidth="1"/>
    <col min="25" max="25" width="8" style="17" customWidth="1"/>
    <col min="26" max="26" width="8.28515625" style="17" bestFit="1" customWidth="1"/>
    <col min="27" max="27" width="8.7109375" style="17" bestFit="1" customWidth="1"/>
    <col min="28" max="29" width="9" style="17" bestFit="1" customWidth="1"/>
    <col min="30" max="31" width="6.85546875" style="17" customWidth="1"/>
    <col min="32" max="32" width="8" style="17" customWidth="1"/>
    <col min="33" max="33" width="10.85546875" style="17" bestFit="1" customWidth="1"/>
    <col min="34" max="34" width="8" style="17" customWidth="1"/>
    <col min="35" max="35" width="9.85546875" style="17" bestFit="1" customWidth="1"/>
    <col min="36" max="36" width="8.42578125" style="17" bestFit="1" customWidth="1"/>
    <col min="37" max="41" width="6.85546875" style="17" customWidth="1"/>
    <col min="42" max="42" width="22.7109375" style="17" customWidth="1"/>
    <col min="43" max="43" width="10.5703125" style="17" bestFit="1" customWidth="1"/>
    <col min="44" max="44" width="8.7109375" style="17" customWidth="1"/>
    <col min="45" max="45" width="9.7109375" style="17" bestFit="1" customWidth="1"/>
    <col min="46" max="1001" width="8.7109375" style="17" customWidth="1"/>
    <col min="1002" max="16384" width="9.140625" style="17"/>
  </cols>
  <sheetData>
    <row r="1" spans="1:42" ht="13.9" customHeight="1" thickBo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</row>
    <row r="2" spans="1:42" ht="13.9" customHeight="1" thickBo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</row>
    <row r="3" spans="1:42" ht="13.35" customHeight="1" thickBo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</row>
    <row r="4" spans="1:42" ht="13.35" customHeight="1" thickBot="1" x14ac:dyDescent="0.25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8" t="s">
        <v>2</v>
      </c>
      <c r="S4" s="112" t="s">
        <v>159</v>
      </c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9" t="s">
        <v>3</v>
      </c>
      <c r="AG4" s="20"/>
      <c r="AH4" s="110">
        <v>2021</v>
      </c>
      <c r="AI4" s="110"/>
      <c r="AJ4" s="110"/>
      <c r="AK4" s="110"/>
      <c r="AL4" s="110"/>
      <c r="AM4" s="110"/>
      <c r="AN4" s="110"/>
      <c r="AO4" s="110"/>
      <c r="AP4" s="110"/>
    </row>
    <row r="5" spans="1:42" ht="13.35" customHeight="1" x14ac:dyDescent="0.2">
      <c r="A5" s="14"/>
      <c r="B5" s="15"/>
      <c r="C5" s="16"/>
      <c r="D5" s="16"/>
      <c r="E5" s="16"/>
      <c r="F5" s="16"/>
      <c r="G5" s="111" t="s">
        <v>4</v>
      </c>
      <c r="H5" s="111"/>
      <c r="I5" s="111"/>
      <c r="J5" s="111"/>
      <c r="K5" s="111"/>
      <c r="L5" s="111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</row>
    <row r="6" spans="1:42" ht="13.35" customHeight="1" x14ac:dyDescent="0.2">
      <c r="A6" s="106" t="s">
        <v>5</v>
      </c>
      <c r="B6" s="107" t="s">
        <v>6</v>
      </c>
      <c r="C6" s="104" t="s">
        <v>7</v>
      </c>
      <c r="D6" s="104" t="s">
        <v>8</v>
      </c>
      <c r="E6" s="104" t="s">
        <v>9</v>
      </c>
      <c r="F6" s="98" t="s">
        <v>10</v>
      </c>
      <c r="G6" s="96" t="s">
        <v>11</v>
      </c>
      <c r="H6" s="100" t="s">
        <v>12</v>
      </c>
      <c r="I6" s="96" t="s">
        <v>13</v>
      </c>
      <c r="J6" s="102" t="s">
        <v>15</v>
      </c>
      <c r="K6" s="96" t="s">
        <v>14</v>
      </c>
      <c r="L6" s="96" t="s">
        <v>15</v>
      </c>
      <c r="M6" s="44">
        <v>1</v>
      </c>
      <c r="N6" s="44">
        <v>2</v>
      </c>
      <c r="O6" s="44">
        <v>3</v>
      </c>
      <c r="P6" s="44">
        <v>4</v>
      </c>
      <c r="Q6" s="44">
        <v>5</v>
      </c>
      <c r="R6" s="44">
        <v>6</v>
      </c>
      <c r="S6" s="44">
        <v>7</v>
      </c>
      <c r="T6" s="44">
        <v>8</v>
      </c>
      <c r="U6" s="44">
        <v>9</v>
      </c>
      <c r="V6" s="44">
        <v>10</v>
      </c>
      <c r="W6" s="44">
        <v>11</v>
      </c>
      <c r="X6" s="44">
        <v>12</v>
      </c>
      <c r="Y6" s="44">
        <v>13</v>
      </c>
      <c r="Z6" s="44">
        <v>14</v>
      </c>
      <c r="AA6" s="44">
        <v>15</v>
      </c>
      <c r="AB6" s="44">
        <v>16</v>
      </c>
      <c r="AC6" s="44">
        <v>17</v>
      </c>
      <c r="AD6" s="44">
        <v>18</v>
      </c>
      <c r="AE6" s="44">
        <v>19</v>
      </c>
      <c r="AF6" s="44">
        <v>20</v>
      </c>
      <c r="AG6" s="44">
        <v>21</v>
      </c>
      <c r="AH6" s="44">
        <v>22</v>
      </c>
      <c r="AI6" s="44">
        <v>23</v>
      </c>
      <c r="AJ6" s="44">
        <v>24</v>
      </c>
      <c r="AK6" s="44">
        <v>25</v>
      </c>
      <c r="AL6" s="44">
        <v>26</v>
      </c>
      <c r="AM6" s="44">
        <v>27</v>
      </c>
      <c r="AN6" s="44">
        <v>28</v>
      </c>
      <c r="AO6" s="45"/>
      <c r="AP6" s="45"/>
    </row>
    <row r="7" spans="1:42" ht="13.35" customHeight="1" x14ac:dyDescent="0.2">
      <c r="A7" s="106"/>
      <c r="B7" s="107"/>
      <c r="C7" s="105"/>
      <c r="D7" s="105"/>
      <c r="E7" s="105"/>
      <c r="F7" s="99"/>
      <c r="G7" s="97"/>
      <c r="H7" s="101"/>
      <c r="I7" s="97"/>
      <c r="J7" s="103"/>
      <c r="K7" s="97"/>
      <c r="L7" s="97"/>
      <c r="M7" s="46" t="s">
        <v>16</v>
      </c>
      <c r="N7" s="46" t="s">
        <v>17</v>
      </c>
      <c r="O7" s="46" t="s">
        <v>18</v>
      </c>
      <c r="P7" s="46" t="s">
        <v>19</v>
      </c>
      <c r="Q7" s="46" t="s">
        <v>20</v>
      </c>
      <c r="R7" s="46" t="s">
        <v>141</v>
      </c>
      <c r="S7" s="46" t="s">
        <v>21</v>
      </c>
      <c r="T7" s="46" t="s">
        <v>16</v>
      </c>
      <c r="U7" s="46" t="s">
        <v>17</v>
      </c>
      <c r="V7" s="46" t="s">
        <v>18</v>
      </c>
      <c r="W7" s="46" t="s">
        <v>19</v>
      </c>
      <c r="X7" s="46" t="s">
        <v>20</v>
      </c>
      <c r="Y7" s="46" t="s">
        <v>141</v>
      </c>
      <c r="Z7" s="46" t="s">
        <v>21</v>
      </c>
      <c r="AA7" s="46" t="s">
        <v>16</v>
      </c>
      <c r="AB7" s="46" t="s">
        <v>17</v>
      </c>
      <c r="AC7" s="46" t="s">
        <v>18</v>
      </c>
      <c r="AD7" s="46" t="s">
        <v>19</v>
      </c>
      <c r="AE7" s="46" t="s">
        <v>20</v>
      </c>
      <c r="AF7" s="46" t="s">
        <v>141</v>
      </c>
      <c r="AG7" s="46" t="s">
        <v>21</v>
      </c>
      <c r="AH7" s="46" t="s">
        <v>16</v>
      </c>
      <c r="AI7" s="46" t="s">
        <v>17</v>
      </c>
      <c r="AJ7" s="46" t="s">
        <v>18</v>
      </c>
      <c r="AK7" s="46" t="s">
        <v>19</v>
      </c>
      <c r="AL7" s="46" t="s">
        <v>20</v>
      </c>
      <c r="AM7" s="46" t="s">
        <v>141</v>
      </c>
      <c r="AN7" s="47" t="s">
        <v>21</v>
      </c>
      <c r="AO7" s="45"/>
      <c r="AP7" s="45"/>
    </row>
    <row r="8" spans="1:42" s="21" customFormat="1" ht="13.35" customHeight="1" x14ac:dyDescent="0.2">
      <c r="A8" s="10" t="s">
        <v>29</v>
      </c>
      <c r="B8" s="25">
        <v>3050548</v>
      </c>
      <c r="C8" s="12">
        <v>531455</v>
      </c>
      <c r="D8" s="13" t="s">
        <v>145</v>
      </c>
      <c r="E8" s="13" t="s">
        <v>30</v>
      </c>
      <c r="F8" s="12">
        <v>30</v>
      </c>
      <c r="G8" s="13">
        <v>27</v>
      </c>
      <c r="H8" s="13"/>
      <c r="I8" s="13">
        <v>47</v>
      </c>
      <c r="J8" s="13">
        <v>55</v>
      </c>
      <c r="K8" s="13"/>
      <c r="L8" s="13"/>
      <c r="M8" s="34" t="s">
        <v>128</v>
      </c>
      <c r="N8" s="34"/>
      <c r="O8" s="34" t="s">
        <v>126</v>
      </c>
      <c r="P8" s="34" t="s">
        <v>100</v>
      </c>
      <c r="Q8" s="34"/>
      <c r="R8" s="35" t="s">
        <v>103</v>
      </c>
      <c r="S8" s="35"/>
      <c r="T8" s="34" t="s">
        <v>165</v>
      </c>
      <c r="U8" s="34" t="s">
        <v>161</v>
      </c>
      <c r="V8" s="34" t="s">
        <v>161</v>
      </c>
      <c r="W8" s="34" t="s">
        <v>131</v>
      </c>
      <c r="X8" s="34" t="s">
        <v>126</v>
      </c>
      <c r="Y8" s="42"/>
      <c r="Z8" s="42" t="s">
        <v>103</v>
      </c>
      <c r="AA8" s="34" t="s">
        <v>126</v>
      </c>
      <c r="AB8" s="34"/>
      <c r="AC8" s="34" t="s">
        <v>100</v>
      </c>
      <c r="AD8" s="34" t="s">
        <v>160</v>
      </c>
      <c r="AE8" s="34"/>
      <c r="AF8" s="35" t="s">
        <v>102</v>
      </c>
      <c r="AG8" s="35" t="s">
        <v>103</v>
      </c>
      <c r="AH8" s="34" t="s">
        <v>131</v>
      </c>
      <c r="AI8" s="34" t="s">
        <v>128</v>
      </c>
      <c r="AJ8" s="34" t="s">
        <v>126</v>
      </c>
      <c r="AK8" s="34" t="s">
        <v>128</v>
      </c>
      <c r="AL8" s="34" t="s">
        <v>131</v>
      </c>
      <c r="AM8" s="35" t="s">
        <v>103</v>
      </c>
      <c r="AN8" s="43"/>
      <c r="AO8" s="48"/>
      <c r="AP8" s="48"/>
    </row>
    <row r="9" spans="1:42" ht="13.35" customHeight="1" x14ac:dyDescent="0.2">
      <c r="A9" s="41" t="s">
        <v>26</v>
      </c>
      <c r="B9" s="11">
        <v>3047840</v>
      </c>
      <c r="C9" s="12">
        <v>402857</v>
      </c>
      <c r="D9" s="13" t="s">
        <v>145</v>
      </c>
      <c r="E9" s="13" t="s">
        <v>23</v>
      </c>
      <c r="F9" s="12">
        <v>36</v>
      </c>
      <c r="G9" s="13"/>
      <c r="H9" s="13"/>
      <c r="I9" s="13"/>
      <c r="J9" s="13"/>
      <c r="K9" s="13"/>
      <c r="L9" s="13"/>
      <c r="M9" s="34"/>
      <c r="N9" s="34"/>
      <c r="O9" s="34"/>
      <c r="P9" s="34" t="s">
        <v>128</v>
      </c>
      <c r="Q9" s="34" t="s">
        <v>128</v>
      </c>
      <c r="R9" s="35"/>
      <c r="S9" s="35"/>
      <c r="T9" s="34" t="s">
        <v>157</v>
      </c>
      <c r="U9" s="34" t="s">
        <v>128</v>
      </c>
      <c r="V9" s="34" t="s">
        <v>128</v>
      </c>
      <c r="W9" s="34" t="s">
        <v>128</v>
      </c>
      <c r="X9" s="34" t="s">
        <v>128</v>
      </c>
      <c r="Y9" s="35" t="s">
        <v>131</v>
      </c>
      <c r="Z9" s="35"/>
      <c r="AA9" s="34" t="s">
        <v>157</v>
      </c>
      <c r="AB9" s="34" t="s">
        <v>157</v>
      </c>
      <c r="AC9" s="34" t="s">
        <v>131</v>
      </c>
      <c r="AD9" s="34" t="s">
        <v>128</v>
      </c>
      <c r="AE9" s="34" t="s">
        <v>126</v>
      </c>
      <c r="AF9" s="35"/>
      <c r="AG9" s="35"/>
      <c r="AH9" s="34" t="s">
        <v>131</v>
      </c>
      <c r="AI9" s="90" t="s">
        <v>166</v>
      </c>
      <c r="AJ9" s="34" t="s">
        <v>131</v>
      </c>
      <c r="AK9" s="90" t="s">
        <v>166</v>
      </c>
      <c r="AL9" s="34" t="s">
        <v>128</v>
      </c>
      <c r="AM9" s="35" t="s">
        <v>131</v>
      </c>
      <c r="AN9" s="43"/>
      <c r="AO9" s="45"/>
      <c r="AP9" s="45"/>
    </row>
    <row r="10" spans="1:42" ht="13.35" customHeight="1" x14ac:dyDescent="0.2">
      <c r="A10" s="10" t="s">
        <v>114</v>
      </c>
      <c r="B10" s="11">
        <v>1101331</v>
      </c>
      <c r="C10" s="12">
        <v>490622</v>
      </c>
      <c r="D10" s="13" t="s">
        <v>145</v>
      </c>
      <c r="E10" s="13" t="s">
        <v>23</v>
      </c>
      <c r="F10" s="12">
        <v>36</v>
      </c>
      <c r="G10" s="13"/>
      <c r="H10" s="13"/>
      <c r="I10" s="13"/>
      <c r="J10" s="13"/>
      <c r="K10" s="13"/>
      <c r="L10" s="13"/>
      <c r="M10" s="34" t="s">
        <v>129</v>
      </c>
      <c r="N10" s="34" t="s">
        <v>128</v>
      </c>
      <c r="O10" s="34" t="s">
        <v>131</v>
      </c>
      <c r="P10" s="34"/>
      <c r="Q10" s="34" t="s">
        <v>157</v>
      </c>
      <c r="R10" s="35" t="s">
        <v>131</v>
      </c>
      <c r="S10" s="35"/>
      <c r="T10" s="34" t="s">
        <v>128</v>
      </c>
      <c r="U10" s="34" t="s">
        <v>129</v>
      </c>
      <c r="V10" s="34" t="s">
        <v>129</v>
      </c>
      <c r="W10" s="34"/>
      <c r="X10" s="34" t="s">
        <v>129</v>
      </c>
      <c r="Y10" s="35"/>
      <c r="Z10" s="35"/>
      <c r="AA10" s="34" t="s">
        <v>131</v>
      </c>
      <c r="AB10" s="34"/>
      <c r="AC10" s="34"/>
      <c r="AD10" s="34" t="s">
        <v>128</v>
      </c>
      <c r="AE10" s="34" t="s">
        <v>131</v>
      </c>
      <c r="AF10" s="35"/>
      <c r="AG10" s="35" t="s">
        <v>131</v>
      </c>
      <c r="AH10" s="35" t="s">
        <v>28</v>
      </c>
      <c r="AI10" s="35" t="s">
        <v>28</v>
      </c>
      <c r="AJ10" s="35" t="s">
        <v>28</v>
      </c>
      <c r="AK10" s="35" t="s">
        <v>28</v>
      </c>
      <c r="AL10" s="35" t="s">
        <v>28</v>
      </c>
      <c r="AM10" s="35" t="s">
        <v>28</v>
      </c>
      <c r="AN10" s="43" t="s">
        <v>28</v>
      </c>
      <c r="AO10" s="45"/>
      <c r="AP10" s="45"/>
    </row>
    <row r="11" spans="1:42" ht="13.35" customHeight="1" x14ac:dyDescent="0.2">
      <c r="A11" s="10" t="s">
        <v>125</v>
      </c>
      <c r="B11" s="49">
        <v>75860</v>
      </c>
      <c r="C11" s="50">
        <v>82865</v>
      </c>
      <c r="D11" s="13" t="s">
        <v>145</v>
      </c>
      <c r="E11" s="13" t="s">
        <v>23</v>
      </c>
      <c r="F11" s="12">
        <v>36</v>
      </c>
      <c r="G11" s="13"/>
      <c r="H11" s="13"/>
      <c r="I11" s="13"/>
      <c r="J11" s="13"/>
      <c r="K11" s="13"/>
      <c r="L11" s="13"/>
      <c r="M11" s="34" t="s">
        <v>129</v>
      </c>
      <c r="N11" s="34" t="s">
        <v>129</v>
      </c>
      <c r="O11" s="34" t="s">
        <v>129</v>
      </c>
      <c r="P11" s="34" t="s">
        <v>129</v>
      </c>
      <c r="Q11" s="34" t="s">
        <v>129</v>
      </c>
      <c r="R11" s="35"/>
      <c r="S11" s="35" t="s">
        <v>131</v>
      </c>
      <c r="T11" s="34"/>
      <c r="U11" s="34" t="s">
        <v>131</v>
      </c>
      <c r="V11" s="34" t="s">
        <v>129</v>
      </c>
      <c r="W11" s="34" t="s">
        <v>129</v>
      </c>
      <c r="X11" s="34" t="s">
        <v>129</v>
      </c>
      <c r="Y11" s="35"/>
      <c r="Z11" s="35" t="s">
        <v>131</v>
      </c>
      <c r="AA11" s="34"/>
      <c r="AB11" s="34" t="s">
        <v>131</v>
      </c>
      <c r="AC11" s="34" t="s">
        <v>129</v>
      </c>
      <c r="AD11" s="34" t="s">
        <v>129</v>
      </c>
      <c r="AE11" s="34" t="s">
        <v>131</v>
      </c>
      <c r="AF11" s="35"/>
      <c r="AG11" s="35"/>
      <c r="AH11" s="34"/>
      <c r="AI11" s="34" t="s">
        <v>131</v>
      </c>
      <c r="AJ11" s="34"/>
      <c r="AK11" s="34" t="s">
        <v>129</v>
      </c>
      <c r="AL11" s="34" t="s">
        <v>129</v>
      </c>
      <c r="AM11" s="35"/>
      <c r="AN11" s="43" t="s">
        <v>131</v>
      </c>
      <c r="AO11" s="45"/>
      <c r="AP11" s="45"/>
    </row>
    <row r="12" spans="1:42" ht="13.35" customHeight="1" x14ac:dyDescent="0.2">
      <c r="A12" s="10" t="s">
        <v>32</v>
      </c>
      <c r="B12" s="51">
        <v>2358079</v>
      </c>
      <c r="C12" s="12">
        <v>221455</v>
      </c>
      <c r="D12" s="13" t="s">
        <v>145</v>
      </c>
      <c r="E12" s="13" t="s">
        <v>30</v>
      </c>
      <c r="F12" s="12">
        <v>30</v>
      </c>
      <c r="G12" s="13"/>
      <c r="H12" s="13"/>
      <c r="I12" s="13"/>
      <c r="J12" s="13"/>
      <c r="K12" s="13"/>
      <c r="L12" s="13"/>
      <c r="M12" s="40"/>
      <c r="N12" s="40" t="s">
        <v>126</v>
      </c>
      <c r="O12" s="40"/>
      <c r="P12" s="40" t="s">
        <v>161</v>
      </c>
      <c r="Q12" s="40" t="s">
        <v>126</v>
      </c>
      <c r="R12" s="38"/>
      <c r="S12" s="38"/>
      <c r="T12" s="40"/>
      <c r="U12" s="40"/>
      <c r="V12" s="40" t="s">
        <v>126</v>
      </c>
      <c r="W12" s="40" t="s">
        <v>126</v>
      </c>
      <c r="X12" s="40"/>
      <c r="Y12" s="38" t="s">
        <v>126</v>
      </c>
      <c r="Z12" s="38"/>
      <c r="AA12" s="40"/>
      <c r="AB12" s="40" t="s">
        <v>126</v>
      </c>
      <c r="AC12" s="40"/>
      <c r="AD12" s="40"/>
      <c r="AE12" s="40"/>
      <c r="AF12" s="38"/>
      <c r="AG12" s="38"/>
      <c r="AH12" s="40" t="s">
        <v>126</v>
      </c>
      <c r="AI12" s="40" t="s">
        <v>126</v>
      </c>
      <c r="AJ12" s="40"/>
      <c r="AK12" s="40"/>
      <c r="AL12" s="40"/>
      <c r="AM12" s="38"/>
      <c r="AN12" s="52" t="s">
        <v>126</v>
      </c>
      <c r="AO12" s="45"/>
      <c r="AP12" s="45"/>
    </row>
    <row r="13" spans="1:42" ht="13.35" customHeight="1" x14ac:dyDescent="0.2">
      <c r="A13" s="41" t="s">
        <v>33</v>
      </c>
      <c r="B13" s="51">
        <v>1788680</v>
      </c>
      <c r="C13" s="12">
        <v>178224</v>
      </c>
      <c r="D13" s="13" t="s">
        <v>145</v>
      </c>
      <c r="E13" s="13" t="s">
        <v>30</v>
      </c>
      <c r="F13" s="12">
        <v>30</v>
      </c>
      <c r="G13" s="13"/>
      <c r="H13" s="13"/>
      <c r="I13" s="13"/>
      <c r="J13" s="13"/>
      <c r="K13" s="13"/>
      <c r="L13" s="13"/>
      <c r="M13" s="40" t="s">
        <v>126</v>
      </c>
      <c r="N13" s="40"/>
      <c r="O13" s="40" t="s">
        <v>128</v>
      </c>
      <c r="P13" s="40"/>
      <c r="Q13" s="40"/>
      <c r="R13" s="38"/>
      <c r="S13" s="38" t="s">
        <v>126</v>
      </c>
      <c r="T13" s="40"/>
      <c r="U13" s="40" t="s">
        <v>126</v>
      </c>
      <c r="V13" s="40"/>
      <c r="W13" s="40"/>
      <c r="X13" s="40"/>
      <c r="Y13" s="38"/>
      <c r="Z13" s="38" t="s">
        <v>161</v>
      </c>
      <c r="AA13" s="40"/>
      <c r="AB13" s="40"/>
      <c r="AC13" s="40" t="s">
        <v>161</v>
      </c>
      <c r="AD13" s="40"/>
      <c r="AE13" s="40" t="s">
        <v>161</v>
      </c>
      <c r="AF13" s="38" t="s">
        <v>126</v>
      </c>
      <c r="AG13" s="38"/>
      <c r="AH13" s="40"/>
      <c r="AI13" s="40"/>
      <c r="AJ13" s="40"/>
      <c r="AK13" s="40" t="s">
        <v>126</v>
      </c>
      <c r="AL13" s="40" t="s">
        <v>126</v>
      </c>
      <c r="AM13" s="38"/>
      <c r="AN13" s="52"/>
      <c r="AO13" s="45"/>
      <c r="AP13" s="45"/>
    </row>
    <row r="14" spans="1:42" ht="12.75" customHeight="1" x14ac:dyDescent="0.2">
      <c r="A14" s="53" t="s">
        <v>36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7"/>
      <c r="AM14" s="57"/>
      <c r="AN14" s="57"/>
      <c r="AO14" s="45"/>
      <c r="AP14" s="45"/>
    </row>
    <row r="15" spans="1:42" ht="12.75" customHeight="1" x14ac:dyDescent="0.2">
      <c r="A15" s="58" t="s">
        <v>117</v>
      </c>
      <c r="B15" s="59">
        <v>3009840</v>
      </c>
      <c r="C15" s="60">
        <v>156901</v>
      </c>
      <c r="D15" s="60" t="s">
        <v>123</v>
      </c>
      <c r="E15" s="60" t="s">
        <v>23</v>
      </c>
      <c r="F15" s="60">
        <v>36</v>
      </c>
      <c r="G15" s="39"/>
      <c r="H15" s="60"/>
      <c r="I15" s="60"/>
      <c r="J15" s="60"/>
      <c r="K15" s="60"/>
      <c r="L15" s="60"/>
      <c r="M15" s="8" t="s">
        <v>128</v>
      </c>
      <c r="N15" s="8" t="s">
        <v>128</v>
      </c>
      <c r="O15" s="8" t="s">
        <v>128</v>
      </c>
      <c r="P15" s="8"/>
      <c r="Q15" s="8"/>
      <c r="R15" s="26"/>
      <c r="S15" s="26"/>
      <c r="T15" s="8" t="s">
        <v>128</v>
      </c>
      <c r="U15" s="8" t="s">
        <v>128</v>
      </c>
      <c r="V15" s="8" t="s">
        <v>128</v>
      </c>
      <c r="W15" s="8" t="s">
        <v>128</v>
      </c>
      <c r="X15" s="8" t="s">
        <v>128</v>
      </c>
      <c r="Y15" s="26" t="s">
        <v>131</v>
      </c>
      <c r="Z15" s="26"/>
      <c r="AA15" s="37"/>
      <c r="AB15" s="37" t="s">
        <v>131</v>
      </c>
      <c r="AC15" s="8" t="s">
        <v>128</v>
      </c>
      <c r="AD15" s="8" t="s">
        <v>128</v>
      </c>
      <c r="AE15" s="8" t="s">
        <v>128</v>
      </c>
      <c r="AF15" s="26"/>
      <c r="AG15" s="26" t="s">
        <v>131</v>
      </c>
      <c r="AH15" s="8" t="s">
        <v>128</v>
      </c>
      <c r="AI15" s="90" t="s">
        <v>166</v>
      </c>
      <c r="AJ15" s="8" t="s">
        <v>128</v>
      </c>
      <c r="AK15" s="8" t="s">
        <v>128</v>
      </c>
      <c r="AL15" s="90" t="s">
        <v>166</v>
      </c>
      <c r="AM15" s="26"/>
      <c r="AN15" s="26" t="s">
        <v>131</v>
      </c>
      <c r="AO15" s="45"/>
      <c r="AP15" s="45"/>
    </row>
    <row r="16" spans="1:42" ht="13.35" customHeight="1" x14ac:dyDescent="0.2">
      <c r="A16" s="10" t="s">
        <v>37</v>
      </c>
      <c r="B16" s="13">
        <v>3047211</v>
      </c>
      <c r="C16" s="13">
        <v>1211489</v>
      </c>
      <c r="D16" s="13" t="s">
        <v>123</v>
      </c>
      <c r="E16" s="13" t="s">
        <v>23</v>
      </c>
      <c r="F16" s="12">
        <v>36</v>
      </c>
      <c r="G16" s="13">
        <v>25</v>
      </c>
      <c r="H16" s="13"/>
      <c r="I16" s="13">
        <v>46</v>
      </c>
      <c r="J16" s="13"/>
      <c r="K16" s="13">
        <v>34</v>
      </c>
      <c r="L16" s="13"/>
      <c r="M16" s="89" t="s">
        <v>28</v>
      </c>
      <c r="N16" s="89" t="s">
        <v>28</v>
      </c>
      <c r="O16" s="89" t="s">
        <v>28</v>
      </c>
      <c r="P16" s="89" t="s">
        <v>28</v>
      </c>
      <c r="Q16" s="89" t="s">
        <v>28</v>
      </c>
      <c r="R16" s="36"/>
      <c r="S16" s="36"/>
      <c r="T16" s="8"/>
      <c r="U16" s="8"/>
      <c r="V16" s="8" t="s">
        <v>128</v>
      </c>
      <c r="W16" s="8" t="s">
        <v>129</v>
      </c>
      <c r="X16" s="8" t="s">
        <v>128</v>
      </c>
      <c r="Y16" s="36"/>
      <c r="Z16" s="36"/>
      <c r="AA16" s="37" t="s">
        <v>131</v>
      </c>
      <c r="AB16" s="37"/>
      <c r="AC16" s="8" t="s">
        <v>128</v>
      </c>
      <c r="AD16" s="8" t="s">
        <v>128</v>
      </c>
      <c r="AE16" s="8" t="s">
        <v>128</v>
      </c>
      <c r="AF16" s="36" t="s">
        <v>131</v>
      </c>
      <c r="AG16" s="36"/>
      <c r="AH16" s="8" t="s">
        <v>128</v>
      </c>
      <c r="AI16" s="8"/>
      <c r="AJ16" s="8" t="s">
        <v>128</v>
      </c>
      <c r="AK16" s="8" t="s">
        <v>128</v>
      </c>
      <c r="AL16" s="8" t="s">
        <v>128</v>
      </c>
      <c r="AM16" s="26" t="s">
        <v>131</v>
      </c>
      <c r="AN16" s="30" t="s">
        <v>131</v>
      </c>
      <c r="AO16" s="45"/>
      <c r="AP16" s="45"/>
    </row>
    <row r="17" spans="1:49" ht="13.35" customHeight="1" x14ac:dyDescent="0.2">
      <c r="A17" s="58" t="s">
        <v>39</v>
      </c>
      <c r="B17" s="61">
        <v>2710802</v>
      </c>
      <c r="C17" s="60">
        <v>2679575</v>
      </c>
      <c r="D17" s="60" t="s">
        <v>123</v>
      </c>
      <c r="E17" s="60" t="s">
        <v>30</v>
      </c>
      <c r="F17" s="62">
        <v>30</v>
      </c>
      <c r="G17" s="8"/>
      <c r="H17" s="8"/>
      <c r="I17" s="8"/>
      <c r="J17" s="8"/>
      <c r="K17" s="8"/>
      <c r="L17" s="8"/>
      <c r="M17" s="8" t="s">
        <v>128</v>
      </c>
      <c r="N17" s="8" t="s">
        <v>128</v>
      </c>
      <c r="O17" s="8" t="s">
        <v>128</v>
      </c>
      <c r="P17" s="8" t="s">
        <v>128</v>
      </c>
      <c r="Q17" s="8" t="s">
        <v>128</v>
      </c>
      <c r="R17" s="36"/>
      <c r="S17" s="36"/>
      <c r="T17" s="8" t="s">
        <v>128</v>
      </c>
      <c r="U17" s="8" t="s">
        <v>128</v>
      </c>
      <c r="V17" s="8" t="s">
        <v>128</v>
      </c>
      <c r="W17" s="8" t="s">
        <v>128</v>
      </c>
      <c r="X17" s="8" t="s">
        <v>128</v>
      </c>
      <c r="Y17" s="36" t="s">
        <v>131</v>
      </c>
      <c r="Z17" s="36"/>
      <c r="AA17" s="37"/>
      <c r="AB17" s="37"/>
      <c r="AC17" s="8" t="s">
        <v>128</v>
      </c>
      <c r="AD17" s="8" t="s">
        <v>128</v>
      </c>
      <c r="AE17" s="8" t="s">
        <v>157</v>
      </c>
      <c r="AF17" s="36"/>
      <c r="AG17" s="36"/>
      <c r="AH17" s="8" t="s">
        <v>131</v>
      </c>
      <c r="AI17" s="8" t="s">
        <v>128</v>
      </c>
      <c r="AJ17" s="8" t="s">
        <v>128</v>
      </c>
      <c r="AK17" s="8" t="s">
        <v>128</v>
      </c>
      <c r="AL17" s="8" t="s">
        <v>128</v>
      </c>
      <c r="AM17" s="26"/>
      <c r="AN17" s="30"/>
      <c r="AO17" s="45"/>
      <c r="AP17" s="45"/>
    </row>
    <row r="18" spans="1:49" ht="12.75" customHeight="1" x14ac:dyDescent="0.2">
      <c r="A18" s="31" t="s">
        <v>154</v>
      </c>
      <c r="B18" s="32">
        <v>1362703</v>
      </c>
      <c r="C18" s="33">
        <v>74304</v>
      </c>
      <c r="D18" s="60" t="s">
        <v>123</v>
      </c>
      <c r="E18" s="60" t="s">
        <v>30</v>
      </c>
      <c r="F18" s="62">
        <v>30</v>
      </c>
      <c r="G18" s="8"/>
      <c r="H18" s="8"/>
      <c r="I18" s="8"/>
      <c r="J18" s="8"/>
      <c r="K18" s="8"/>
      <c r="L18" s="8"/>
      <c r="M18" s="8" t="s">
        <v>128</v>
      </c>
      <c r="N18" s="8" t="s">
        <v>128</v>
      </c>
      <c r="O18" s="8" t="s">
        <v>128</v>
      </c>
      <c r="P18" s="8" t="s">
        <v>128</v>
      </c>
      <c r="Q18" s="8" t="s">
        <v>128</v>
      </c>
      <c r="R18" s="36"/>
      <c r="S18" s="36"/>
      <c r="T18" s="8" t="s">
        <v>128</v>
      </c>
      <c r="U18" s="8" t="s">
        <v>128</v>
      </c>
      <c r="V18" s="8" t="s">
        <v>128</v>
      </c>
      <c r="W18" s="8" t="s">
        <v>128</v>
      </c>
      <c r="X18" s="8" t="s">
        <v>128</v>
      </c>
      <c r="Y18" s="36"/>
      <c r="Z18" s="36"/>
      <c r="AA18" s="37" t="s">
        <v>128</v>
      </c>
      <c r="AB18" s="37" t="s">
        <v>128</v>
      </c>
      <c r="AC18" s="8" t="s">
        <v>128</v>
      </c>
      <c r="AD18" s="26" t="s">
        <v>28</v>
      </c>
      <c r="AE18" s="26" t="s">
        <v>28</v>
      </c>
      <c r="AF18" s="26" t="s">
        <v>28</v>
      </c>
      <c r="AG18" s="26" t="s">
        <v>28</v>
      </c>
      <c r="AH18" s="26" t="s">
        <v>28</v>
      </c>
      <c r="AI18" s="26" t="s">
        <v>28</v>
      </c>
      <c r="AJ18" s="26" t="s">
        <v>28</v>
      </c>
      <c r="AK18" s="26" t="s">
        <v>28</v>
      </c>
      <c r="AL18" s="26" t="s">
        <v>28</v>
      </c>
      <c r="AM18" s="26" t="s">
        <v>28</v>
      </c>
      <c r="AN18" s="26" t="s">
        <v>28</v>
      </c>
      <c r="AO18" s="45"/>
      <c r="AP18" s="45"/>
    </row>
    <row r="19" spans="1:49" ht="13.35" customHeight="1" x14ac:dyDescent="0.2">
      <c r="A19" s="10" t="s">
        <v>121</v>
      </c>
      <c r="B19" s="11">
        <v>3139042</v>
      </c>
      <c r="C19" s="12"/>
      <c r="D19" s="13" t="s">
        <v>123</v>
      </c>
      <c r="E19" s="13" t="s">
        <v>23</v>
      </c>
      <c r="F19" s="12">
        <v>36</v>
      </c>
      <c r="G19" s="8"/>
      <c r="H19" s="8"/>
      <c r="I19" s="8"/>
      <c r="J19" s="8"/>
      <c r="K19" s="8"/>
      <c r="L19" s="8"/>
      <c r="M19" s="8"/>
      <c r="N19" s="8" t="s">
        <v>129</v>
      </c>
      <c r="O19" s="8" t="s">
        <v>131</v>
      </c>
      <c r="P19" s="8" t="s">
        <v>129</v>
      </c>
      <c r="Q19" s="8" t="s">
        <v>131</v>
      </c>
      <c r="R19" s="36"/>
      <c r="S19" s="36"/>
      <c r="T19" s="8" t="s">
        <v>128</v>
      </c>
      <c r="U19" s="8" t="s">
        <v>129</v>
      </c>
      <c r="V19" s="8" t="s">
        <v>129</v>
      </c>
      <c r="W19" s="8" t="s">
        <v>129</v>
      </c>
      <c r="X19" s="8" t="s">
        <v>131</v>
      </c>
      <c r="Y19" s="36"/>
      <c r="Z19" s="36" t="s">
        <v>131</v>
      </c>
      <c r="AA19" s="37"/>
      <c r="AB19" s="37"/>
      <c r="AC19" s="8" t="s">
        <v>128</v>
      </c>
      <c r="AD19" s="8" t="s">
        <v>129</v>
      </c>
      <c r="AE19" s="8" t="s">
        <v>131</v>
      </c>
      <c r="AF19" s="36"/>
      <c r="AG19" s="36" t="s">
        <v>131</v>
      </c>
      <c r="AH19" s="8" t="s">
        <v>129</v>
      </c>
      <c r="AI19" s="8" t="s">
        <v>129</v>
      </c>
      <c r="AJ19" s="8" t="s">
        <v>131</v>
      </c>
      <c r="AK19" s="8"/>
      <c r="AL19" s="8"/>
      <c r="AM19" s="26"/>
      <c r="AN19" s="30"/>
      <c r="AO19" s="45"/>
      <c r="AP19" s="45"/>
    </row>
    <row r="20" spans="1:49" ht="13.35" customHeight="1" x14ac:dyDescent="0.2">
      <c r="A20" s="58" t="s">
        <v>40</v>
      </c>
      <c r="B20" s="61">
        <v>1851773</v>
      </c>
      <c r="C20" s="60">
        <v>261755</v>
      </c>
      <c r="D20" s="60" t="s">
        <v>123</v>
      </c>
      <c r="E20" s="60" t="s">
        <v>30</v>
      </c>
      <c r="F20" s="62">
        <v>30</v>
      </c>
      <c r="G20" s="8"/>
      <c r="H20" s="8"/>
      <c r="I20" s="8"/>
      <c r="J20" s="8"/>
      <c r="K20" s="8"/>
      <c r="L20" s="8"/>
      <c r="M20" s="8" t="s">
        <v>128</v>
      </c>
      <c r="N20" s="8" t="s">
        <v>128</v>
      </c>
      <c r="O20" s="8"/>
      <c r="P20" s="8" t="s">
        <v>128</v>
      </c>
      <c r="Q20" s="8"/>
      <c r="R20" s="36"/>
      <c r="S20" s="36" t="s">
        <v>131</v>
      </c>
      <c r="T20" s="8"/>
      <c r="U20" s="8" t="s">
        <v>128</v>
      </c>
      <c r="V20" s="8"/>
      <c r="W20" s="8" t="s">
        <v>128</v>
      </c>
      <c r="X20" s="8" t="s">
        <v>128</v>
      </c>
      <c r="Y20" s="26"/>
      <c r="Z20" s="26"/>
      <c r="AA20" s="37" t="s">
        <v>131</v>
      </c>
      <c r="AB20" s="37" t="s">
        <v>131</v>
      </c>
      <c r="AC20" s="8"/>
      <c r="AD20" s="8" t="s">
        <v>128</v>
      </c>
      <c r="AE20" s="8"/>
      <c r="AF20" s="36" t="s">
        <v>131</v>
      </c>
      <c r="AG20" s="36"/>
      <c r="AH20" s="8" t="s">
        <v>128</v>
      </c>
      <c r="AI20" s="8" t="s">
        <v>128</v>
      </c>
      <c r="AJ20" s="8"/>
      <c r="AK20" s="8" t="s">
        <v>131</v>
      </c>
      <c r="AL20" s="8" t="s">
        <v>129</v>
      </c>
      <c r="AM20" s="26"/>
      <c r="AN20" s="26"/>
      <c r="AO20" s="45"/>
      <c r="AP20" s="45"/>
    </row>
    <row r="21" spans="1:49" ht="13.35" customHeight="1" x14ac:dyDescent="0.2">
      <c r="A21" s="58" t="s">
        <v>42</v>
      </c>
      <c r="B21" s="61">
        <v>1430769</v>
      </c>
      <c r="C21" s="62">
        <v>71923</v>
      </c>
      <c r="D21" s="60" t="s">
        <v>123</v>
      </c>
      <c r="E21" s="60" t="s">
        <v>30</v>
      </c>
      <c r="F21" s="62">
        <v>30</v>
      </c>
      <c r="G21" s="60"/>
      <c r="H21" s="60"/>
      <c r="I21" s="60"/>
      <c r="J21" s="60"/>
      <c r="K21" s="60"/>
      <c r="L21" s="60"/>
      <c r="M21" s="8" t="s">
        <v>157</v>
      </c>
      <c r="N21" s="8" t="s">
        <v>126</v>
      </c>
      <c r="O21" s="8"/>
      <c r="P21" s="8"/>
      <c r="Q21" s="8" t="s">
        <v>126</v>
      </c>
      <c r="R21" s="26"/>
      <c r="S21" s="26"/>
      <c r="T21" s="8" t="s">
        <v>128</v>
      </c>
      <c r="U21" s="8" t="s">
        <v>128</v>
      </c>
      <c r="V21" s="8" t="s">
        <v>128</v>
      </c>
      <c r="W21" s="8"/>
      <c r="X21" s="8"/>
      <c r="Y21" s="26"/>
      <c r="Z21" s="26"/>
      <c r="AA21" s="37" t="s">
        <v>28</v>
      </c>
      <c r="AB21" s="37" t="s">
        <v>28</v>
      </c>
      <c r="AC21" s="26" t="s">
        <v>28</v>
      </c>
      <c r="AD21" s="26" t="s">
        <v>28</v>
      </c>
      <c r="AE21" s="26" t="s">
        <v>28</v>
      </c>
      <c r="AF21" s="26" t="s">
        <v>28</v>
      </c>
      <c r="AG21" s="26" t="s">
        <v>28</v>
      </c>
      <c r="AH21" s="26" t="s">
        <v>28</v>
      </c>
      <c r="AI21" s="26" t="s">
        <v>28</v>
      </c>
      <c r="AJ21" s="26" t="s">
        <v>28</v>
      </c>
      <c r="AK21" s="8"/>
      <c r="AL21" s="8"/>
      <c r="AM21" s="26" t="s">
        <v>126</v>
      </c>
      <c r="AN21" s="26" t="s">
        <v>126</v>
      </c>
      <c r="AO21" s="45"/>
      <c r="AP21" s="45"/>
    </row>
    <row r="22" spans="1:49" ht="13.35" customHeight="1" x14ac:dyDescent="0.2">
      <c r="A22" s="58" t="s">
        <v>43</v>
      </c>
      <c r="B22" s="61">
        <v>1160017</v>
      </c>
      <c r="C22" s="62">
        <v>43579</v>
      </c>
      <c r="D22" s="60" t="s">
        <v>123</v>
      </c>
      <c r="E22" s="60" t="s">
        <v>30</v>
      </c>
      <c r="F22" s="62">
        <v>30</v>
      </c>
      <c r="G22" s="60"/>
      <c r="H22" s="60"/>
      <c r="I22" s="60"/>
      <c r="J22" s="60"/>
      <c r="K22" s="60"/>
      <c r="L22" s="60"/>
      <c r="M22" s="8" t="s">
        <v>128</v>
      </c>
      <c r="N22" s="8" t="s">
        <v>128</v>
      </c>
      <c r="O22" s="8" t="s">
        <v>128</v>
      </c>
      <c r="P22" s="8" t="s">
        <v>128</v>
      </c>
      <c r="Q22" s="8" t="s">
        <v>128</v>
      </c>
      <c r="R22" s="36"/>
      <c r="S22" s="36"/>
      <c r="T22" s="8" t="s">
        <v>128</v>
      </c>
      <c r="U22" s="8" t="s">
        <v>128</v>
      </c>
      <c r="V22" s="8" t="s">
        <v>128</v>
      </c>
      <c r="W22" s="8" t="s">
        <v>128</v>
      </c>
      <c r="X22" s="8" t="s">
        <v>128</v>
      </c>
      <c r="Y22" s="36"/>
      <c r="Z22" s="36" t="s">
        <v>131</v>
      </c>
      <c r="AA22" s="37"/>
      <c r="AB22" s="37"/>
      <c r="AC22" s="8" t="s">
        <v>128</v>
      </c>
      <c r="AD22" s="8" t="s">
        <v>128</v>
      </c>
      <c r="AE22" s="8" t="s">
        <v>128</v>
      </c>
      <c r="AF22" s="36"/>
      <c r="AG22" s="36"/>
      <c r="AH22" s="8" t="s">
        <v>128</v>
      </c>
      <c r="AI22" s="8" t="s">
        <v>128</v>
      </c>
      <c r="AJ22" s="8" t="s">
        <v>128</v>
      </c>
      <c r="AK22" s="8" t="s">
        <v>128</v>
      </c>
      <c r="AL22" s="8" t="s">
        <v>128</v>
      </c>
      <c r="AM22" s="26"/>
      <c r="AN22" s="30"/>
      <c r="AO22" s="45"/>
      <c r="AP22" s="45"/>
    </row>
    <row r="23" spans="1:49" ht="13.35" customHeight="1" x14ac:dyDescent="0.2">
      <c r="A23" s="9" t="s">
        <v>48</v>
      </c>
      <c r="B23" s="63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7"/>
      <c r="AM23" s="57"/>
      <c r="AN23" s="57"/>
      <c r="AO23" s="45"/>
      <c r="AP23" s="45"/>
    </row>
    <row r="24" spans="1:49" ht="13.35" customHeight="1" x14ac:dyDescent="0.2">
      <c r="A24" s="10" t="s">
        <v>49</v>
      </c>
      <c r="B24" s="51">
        <v>1548488</v>
      </c>
      <c r="C24" s="12">
        <v>481868</v>
      </c>
      <c r="D24" s="13" t="s">
        <v>142</v>
      </c>
      <c r="E24" s="13" t="s">
        <v>30</v>
      </c>
      <c r="F24" s="12">
        <v>30</v>
      </c>
      <c r="G24" s="13"/>
      <c r="H24" s="13"/>
      <c r="I24" s="13"/>
      <c r="J24" s="13"/>
      <c r="K24" s="13"/>
      <c r="L24" s="13"/>
      <c r="M24" s="8" t="s">
        <v>129</v>
      </c>
      <c r="N24" s="8" t="s">
        <v>129</v>
      </c>
      <c r="O24" s="8" t="s">
        <v>129</v>
      </c>
      <c r="P24" s="8" t="s">
        <v>129</v>
      </c>
      <c r="Q24" s="8" t="s">
        <v>129</v>
      </c>
      <c r="R24" s="26"/>
      <c r="S24" s="26"/>
      <c r="T24" s="8" t="s">
        <v>129</v>
      </c>
      <c r="U24" s="8" t="s">
        <v>129</v>
      </c>
      <c r="V24" s="8" t="s">
        <v>129</v>
      </c>
      <c r="W24" s="8" t="s">
        <v>129</v>
      </c>
      <c r="X24" s="8"/>
      <c r="Y24" s="36"/>
      <c r="Z24" s="36"/>
      <c r="AA24" s="37"/>
      <c r="AB24" s="37"/>
      <c r="AC24" s="8" t="s">
        <v>129</v>
      </c>
      <c r="AD24" s="8" t="s">
        <v>129</v>
      </c>
      <c r="AE24" s="8" t="s">
        <v>131</v>
      </c>
      <c r="AF24" s="36"/>
      <c r="AG24" s="36"/>
      <c r="AH24" s="8" t="s">
        <v>129</v>
      </c>
      <c r="AI24" s="8" t="s">
        <v>129</v>
      </c>
      <c r="AJ24" s="8" t="s">
        <v>129</v>
      </c>
      <c r="AK24" s="8" t="s">
        <v>129</v>
      </c>
      <c r="AL24" s="8" t="s">
        <v>129</v>
      </c>
      <c r="AM24" s="26"/>
      <c r="AN24" s="30" t="s">
        <v>131</v>
      </c>
      <c r="AO24" s="45"/>
      <c r="AP24" s="45"/>
    </row>
    <row r="25" spans="1:49" ht="13.35" customHeight="1" x14ac:dyDescent="0.2">
      <c r="A25" s="58" t="s">
        <v>38</v>
      </c>
      <c r="B25" s="64">
        <v>3105741</v>
      </c>
      <c r="C25" s="8">
        <v>453431</v>
      </c>
      <c r="D25" s="8" t="s">
        <v>123</v>
      </c>
      <c r="E25" s="8" t="s">
        <v>23</v>
      </c>
      <c r="F25" s="8">
        <v>36</v>
      </c>
      <c r="G25" s="39"/>
      <c r="H25" s="8"/>
      <c r="I25" s="8"/>
      <c r="J25" s="8"/>
      <c r="K25" s="8"/>
      <c r="L25" s="8"/>
      <c r="M25" s="8" t="s">
        <v>129</v>
      </c>
      <c r="N25" s="8" t="s">
        <v>129</v>
      </c>
      <c r="O25" s="8" t="s">
        <v>128</v>
      </c>
      <c r="P25" s="8" t="s">
        <v>128</v>
      </c>
      <c r="Q25" s="8" t="s">
        <v>131</v>
      </c>
      <c r="R25" s="26"/>
      <c r="S25" s="26" t="s">
        <v>131</v>
      </c>
      <c r="T25" s="8" t="s">
        <v>129</v>
      </c>
      <c r="U25" s="8" t="s">
        <v>129</v>
      </c>
      <c r="V25" s="8" t="s">
        <v>128</v>
      </c>
      <c r="W25" s="8" t="s">
        <v>129</v>
      </c>
      <c r="X25" s="8" t="s">
        <v>131</v>
      </c>
      <c r="Y25" s="36"/>
      <c r="Z25" s="36"/>
      <c r="AA25" s="37"/>
      <c r="AB25" s="37"/>
      <c r="AC25" s="8" t="s">
        <v>128</v>
      </c>
      <c r="AD25" s="8" t="s">
        <v>128</v>
      </c>
      <c r="AE25" s="90" t="s">
        <v>166</v>
      </c>
      <c r="AF25" s="36"/>
      <c r="AG25" s="36"/>
      <c r="AH25" s="90" t="s">
        <v>166</v>
      </c>
      <c r="AI25" s="8" t="s">
        <v>128</v>
      </c>
      <c r="AJ25" s="8" t="s">
        <v>128</v>
      </c>
      <c r="AK25" s="8" t="s">
        <v>128</v>
      </c>
      <c r="AL25" s="8" t="s">
        <v>128</v>
      </c>
      <c r="AM25" s="26" t="s">
        <v>131</v>
      </c>
      <c r="AN25" s="30"/>
      <c r="AO25" s="45"/>
      <c r="AP25" s="45"/>
    </row>
    <row r="26" spans="1:49" ht="13.35" customHeight="1" x14ac:dyDescent="0.2">
      <c r="A26" s="10" t="s">
        <v>115</v>
      </c>
      <c r="B26" s="51">
        <v>3136250</v>
      </c>
      <c r="C26" s="12">
        <v>249924</v>
      </c>
      <c r="D26" s="13" t="s">
        <v>123</v>
      </c>
      <c r="E26" s="13" t="s">
        <v>23</v>
      </c>
      <c r="F26" s="12">
        <v>36</v>
      </c>
      <c r="G26" s="65"/>
      <c r="H26" s="7"/>
      <c r="I26" s="7">
        <v>49</v>
      </c>
      <c r="J26" s="7"/>
      <c r="K26" s="7">
        <v>33</v>
      </c>
      <c r="L26" s="7"/>
      <c r="M26" s="8" t="s">
        <v>129</v>
      </c>
      <c r="N26" s="8" t="s">
        <v>129</v>
      </c>
      <c r="O26" s="8"/>
      <c r="P26" s="8" t="s">
        <v>131</v>
      </c>
      <c r="Q26" s="8"/>
      <c r="R26" s="26" t="s">
        <v>131</v>
      </c>
      <c r="S26" s="26"/>
      <c r="T26" s="8" t="s">
        <v>129</v>
      </c>
      <c r="U26" s="8" t="s">
        <v>129</v>
      </c>
      <c r="V26" s="8" t="s">
        <v>129</v>
      </c>
      <c r="W26" s="37" t="s">
        <v>170</v>
      </c>
      <c r="X26" s="8"/>
      <c r="Y26" s="36"/>
      <c r="Z26" s="36"/>
      <c r="AA26" s="37"/>
      <c r="AB26" s="37"/>
      <c r="AC26" s="8" t="s">
        <v>129</v>
      </c>
      <c r="AD26" s="8" t="s">
        <v>129</v>
      </c>
      <c r="AE26" s="8" t="s">
        <v>131</v>
      </c>
      <c r="AF26" s="26"/>
      <c r="AG26" s="26" t="s">
        <v>131</v>
      </c>
      <c r="AH26" s="8" t="s">
        <v>129</v>
      </c>
      <c r="AI26" s="37" t="s">
        <v>171</v>
      </c>
      <c r="AJ26" s="8" t="s">
        <v>129</v>
      </c>
      <c r="AK26" s="8" t="s">
        <v>129</v>
      </c>
      <c r="AL26" s="8" t="s">
        <v>129</v>
      </c>
      <c r="AM26" s="26"/>
      <c r="AN26" s="30"/>
      <c r="AO26" s="45"/>
      <c r="AP26" s="45"/>
    </row>
    <row r="27" spans="1:49" ht="13.35" customHeight="1" x14ac:dyDescent="0.2">
      <c r="A27" s="10" t="s">
        <v>53</v>
      </c>
      <c r="B27" s="51">
        <v>1158020</v>
      </c>
      <c r="C27" s="12">
        <v>7298</v>
      </c>
      <c r="D27" s="13" t="s">
        <v>123</v>
      </c>
      <c r="E27" s="13" t="s">
        <v>30</v>
      </c>
      <c r="F27" s="66">
        <v>30</v>
      </c>
      <c r="G27" s="13"/>
      <c r="H27" s="13"/>
      <c r="I27" s="13"/>
      <c r="J27" s="13"/>
      <c r="K27" s="13"/>
      <c r="L27" s="13"/>
      <c r="M27" s="26" t="s">
        <v>28</v>
      </c>
      <c r="N27" s="26" t="s">
        <v>28</v>
      </c>
      <c r="O27" s="26" t="s">
        <v>28</v>
      </c>
      <c r="P27" s="26" t="s">
        <v>28</v>
      </c>
      <c r="Q27" s="26" t="s">
        <v>28</v>
      </c>
      <c r="R27" s="26" t="s">
        <v>28</v>
      </c>
      <c r="S27" s="26" t="s">
        <v>28</v>
      </c>
      <c r="T27" s="26" t="s">
        <v>28</v>
      </c>
      <c r="U27" s="26" t="s">
        <v>28</v>
      </c>
      <c r="V27" s="26" t="s">
        <v>28</v>
      </c>
      <c r="W27" s="26" t="s">
        <v>28</v>
      </c>
      <c r="X27" s="26" t="s">
        <v>28</v>
      </c>
      <c r="Y27" s="26" t="s">
        <v>28</v>
      </c>
      <c r="Z27" s="26" t="s">
        <v>28</v>
      </c>
      <c r="AA27" s="26" t="s">
        <v>28</v>
      </c>
      <c r="AB27" s="26" t="s">
        <v>28</v>
      </c>
      <c r="AC27" s="26" t="s">
        <v>28</v>
      </c>
      <c r="AD27" s="26" t="s">
        <v>28</v>
      </c>
      <c r="AE27" s="26" t="s">
        <v>28</v>
      </c>
      <c r="AF27" s="26" t="s">
        <v>28</v>
      </c>
      <c r="AG27" s="26" t="s">
        <v>28</v>
      </c>
      <c r="AH27" s="26" t="s">
        <v>28</v>
      </c>
      <c r="AI27" s="26" t="s">
        <v>28</v>
      </c>
      <c r="AJ27" s="26" t="s">
        <v>28</v>
      </c>
      <c r="AK27" s="26" t="s">
        <v>28</v>
      </c>
      <c r="AL27" s="26" t="s">
        <v>28</v>
      </c>
      <c r="AM27" s="26" t="s">
        <v>28</v>
      </c>
      <c r="AN27" s="26" t="s">
        <v>28</v>
      </c>
      <c r="AO27" s="45"/>
      <c r="AP27" s="45"/>
    </row>
    <row r="28" spans="1:49" ht="13.35" customHeight="1" x14ac:dyDescent="0.2">
      <c r="A28" s="10" t="s">
        <v>113</v>
      </c>
      <c r="B28" s="67">
        <v>3136805</v>
      </c>
      <c r="C28" s="50">
        <v>1421556</v>
      </c>
      <c r="D28" s="7" t="s">
        <v>123</v>
      </c>
      <c r="E28" s="7" t="s">
        <v>23</v>
      </c>
      <c r="F28" s="50">
        <v>36</v>
      </c>
      <c r="G28" s="13">
        <v>26</v>
      </c>
      <c r="H28" s="13"/>
      <c r="I28" s="13">
        <v>48</v>
      </c>
      <c r="J28" s="13"/>
      <c r="K28" s="13">
        <v>33</v>
      </c>
      <c r="L28" s="13"/>
      <c r="M28" s="8"/>
      <c r="N28" s="8" t="s">
        <v>129</v>
      </c>
      <c r="O28" s="8" t="s">
        <v>129</v>
      </c>
      <c r="P28" s="8" t="s">
        <v>129</v>
      </c>
      <c r="Q28" s="8" t="s">
        <v>129</v>
      </c>
      <c r="R28" s="36"/>
      <c r="S28" s="36"/>
      <c r="T28" s="8"/>
      <c r="U28" s="8" t="s">
        <v>129</v>
      </c>
      <c r="V28" s="8" t="s">
        <v>129</v>
      </c>
      <c r="W28" s="8" t="s">
        <v>129</v>
      </c>
      <c r="X28" s="8" t="s">
        <v>129</v>
      </c>
      <c r="Y28" s="36" t="s">
        <v>131</v>
      </c>
      <c r="Z28" s="36"/>
      <c r="AA28" s="37" t="s">
        <v>131</v>
      </c>
      <c r="AB28" s="37" t="s">
        <v>129</v>
      </c>
      <c r="AC28" s="8" t="s">
        <v>129</v>
      </c>
      <c r="AD28" s="8" t="s">
        <v>129</v>
      </c>
      <c r="AE28" s="8" t="s">
        <v>129</v>
      </c>
      <c r="AF28" s="36"/>
      <c r="AG28" s="36" t="s">
        <v>131</v>
      </c>
      <c r="AH28" s="8"/>
      <c r="AI28" s="90" t="s">
        <v>166</v>
      </c>
      <c r="AJ28" s="8" t="s">
        <v>129</v>
      </c>
      <c r="AK28" s="90" t="s">
        <v>166</v>
      </c>
      <c r="AL28" s="8" t="s">
        <v>129</v>
      </c>
      <c r="AM28" s="26"/>
      <c r="AN28" s="30" t="s">
        <v>131</v>
      </c>
      <c r="AO28" s="45"/>
      <c r="AP28" s="45"/>
      <c r="AS28" s="21"/>
      <c r="AT28" s="21"/>
      <c r="AU28" s="21"/>
      <c r="AV28" s="21"/>
      <c r="AW28" s="21"/>
    </row>
    <row r="29" spans="1:49" ht="13.35" customHeight="1" x14ac:dyDescent="0.2">
      <c r="A29" s="10" t="s">
        <v>54</v>
      </c>
      <c r="B29" s="49"/>
      <c r="C29" s="7">
        <v>826409</v>
      </c>
      <c r="D29" s="7" t="s">
        <v>123</v>
      </c>
      <c r="E29" s="7" t="s">
        <v>30</v>
      </c>
      <c r="F29" s="50">
        <v>30</v>
      </c>
      <c r="G29" s="39"/>
      <c r="H29" s="7"/>
      <c r="I29" s="7"/>
      <c r="J29" s="7"/>
      <c r="K29" s="7"/>
      <c r="L29" s="7"/>
      <c r="M29" s="8" t="s">
        <v>129</v>
      </c>
      <c r="N29" s="8" t="s">
        <v>129</v>
      </c>
      <c r="O29" s="8" t="s">
        <v>129</v>
      </c>
      <c r="P29" s="8" t="s">
        <v>129</v>
      </c>
      <c r="Q29" s="8" t="s">
        <v>129</v>
      </c>
      <c r="R29" s="36" t="s">
        <v>131</v>
      </c>
      <c r="S29" s="36"/>
      <c r="T29" s="8" t="s">
        <v>129</v>
      </c>
      <c r="U29" s="8" t="s">
        <v>129</v>
      </c>
      <c r="V29" s="8" t="s">
        <v>129</v>
      </c>
      <c r="W29" s="8" t="s">
        <v>129</v>
      </c>
      <c r="X29" s="8" t="s">
        <v>129</v>
      </c>
      <c r="Y29" s="36"/>
      <c r="Z29" s="36"/>
      <c r="AA29" s="37"/>
      <c r="AB29" s="37"/>
      <c r="AC29" s="8" t="s">
        <v>129</v>
      </c>
      <c r="AD29" s="8" t="s">
        <v>129</v>
      </c>
      <c r="AE29" s="8" t="s">
        <v>129</v>
      </c>
      <c r="AF29" s="36"/>
      <c r="AG29" s="36"/>
      <c r="AH29" s="8" t="s">
        <v>129</v>
      </c>
      <c r="AI29" s="8" t="s">
        <v>129</v>
      </c>
      <c r="AJ29" s="8" t="s">
        <v>129</v>
      </c>
      <c r="AK29" s="8" t="s">
        <v>129</v>
      </c>
      <c r="AL29" s="8" t="s">
        <v>129</v>
      </c>
      <c r="AM29" s="26"/>
      <c r="AN29" s="30"/>
      <c r="AO29" s="45"/>
      <c r="AP29" s="45"/>
    </row>
    <row r="30" spans="1:49" ht="13.35" customHeight="1" x14ac:dyDescent="0.2">
      <c r="A30" s="10" t="s">
        <v>58</v>
      </c>
      <c r="B30" s="49">
        <v>2412688</v>
      </c>
      <c r="C30" s="7">
        <v>628072</v>
      </c>
      <c r="D30" s="7" t="s">
        <v>123</v>
      </c>
      <c r="E30" s="7" t="s">
        <v>23</v>
      </c>
      <c r="F30" s="50">
        <v>36</v>
      </c>
      <c r="G30" s="39"/>
      <c r="H30" s="7"/>
      <c r="I30" s="7"/>
      <c r="J30" s="7"/>
      <c r="K30" s="7"/>
      <c r="L30" s="7"/>
      <c r="M30" s="8" t="s">
        <v>129</v>
      </c>
      <c r="N30" s="8" t="s">
        <v>129</v>
      </c>
      <c r="O30" s="8" t="s">
        <v>129</v>
      </c>
      <c r="P30" s="8"/>
      <c r="Q30" s="8" t="s">
        <v>131</v>
      </c>
      <c r="R30" s="36"/>
      <c r="S30" s="36" t="s">
        <v>131</v>
      </c>
      <c r="T30" s="8" t="s">
        <v>131</v>
      </c>
      <c r="U30" s="8"/>
      <c r="V30" s="8" t="s">
        <v>129</v>
      </c>
      <c r="W30" s="8" t="s">
        <v>128</v>
      </c>
      <c r="X30" s="8" t="s">
        <v>129</v>
      </c>
      <c r="Y30" s="36"/>
      <c r="Z30" s="36" t="s">
        <v>131</v>
      </c>
      <c r="AA30" s="37"/>
      <c r="AB30" s="37" t="s">
        <v>131</v>
      </c>
      <c r="AC30" s="8"/>
      <c r="AD30" s="8" t="s">
        <v>131</v>
      </c>
      <c r="AE30" s="8"/>
      <c r="AF30" s="36" t="s">
        <v>131</v>
      </c>
      <c r="AG30" s="36"/>
      <c r="AH30" s="8" t="s">
        <v>131</v>
      </c>
      <c r="AI30" s="8" t="s">
        <v>129</v>
      </c>
      <c r="AJ30" s="8"/>
      <c r="AK30" s="8" t="s">
        <v>129</v>
      </c>
      <c r="AL30" s="8" t="s">
        <v>128</v>
      </c>
      <c r="AM30" s="26"/>
      <c r="AN30" s="30"/>
      <c r="AO30" s="45"/>
      <c r="AP30" s="45"/>
    </row>
    <row r="31" spans="1:49" ht="13.35" customHeight="1" x14ac:dyDescent="0.2">
      <c r="A31" s="10" t="s">
        <v>118</v>
      </c>
      <c r="B31" s="51">
        <v>3076061</v>
      </c>
      <c r="C31" s="13">
        <v>319086</v>
      </c>
      <c r="D31" s="13" t="s">
        <v>123</v>
      </c>
      <c r="E31" s="13" t="s">
        <v>23</v>
      </c>
      <c r="F31" s="66">
        <v>36</v>
      </c>
      <c r="G31" s="39"/>
      <c r="H31" s="68"/>
      <c r="I31" s="68"/>
      <c r="J31" s="68"/>
      <c r="K31" s="68"/>
      <c r="L31" s="68"/>
      <c r="M31" s="8" t="s">
        <v>131</v>
      </c>
      <c r="N31" s="8"/>
      <c r="O31" s="8" t="s">
        <v>131</v>
      </c>
      <c r="P31" s="8"/>
      <c r="Q31" s="8" t="s">
        <v>131</v>
      </c>
      <c r="R31" s="36"/>
      <c r="S31" s="36" t="s">
        <v>131</v>
      </c>
      <c r="T31" s="8"/>
      <c r="U31" s="8" t="s">
        <v>131</v>
      </c>
      <c r="V31" s="8"/>
      <c r="W31" s="8"/>
      <c r="X31" s="8" t="s">
        <v>131</v>
      </c>
      <c r="Y31" s="36" t="s">
        <v>131</v>
      </c>
      <c r="Z31" s="36"/>
      <c r="AA31" s="37"/>
      <c r="AB31" s="37"/>
      <c r="AC31" s="8" t="s">
        <v>131</v>
      </c>
      <c r="AD31" s="8"/>
      <c r="AE31" s="8" t="s">
        <v>131</v>
      </c>
      <c r="AF31" s="36"/>
      <c r="AG31" s="36"/>
      <c r="AH31" s="8"/>
      <c r="AI31" s="8" t="s">
        <v>131</v>
      </c>
      <c r="AJ31" s="8"/>
      <c r="AK31" s="8" t="s">
        <v>131</v>
      </c>
      <c r="AL31" s="8"/>
      <c r="AM31" s="26" t="s">
        <v>131</v>
      </c>
      <c r="AN31" s="30"/>
      <c r="AO31" s="45"/>
      <c r="AP31" s="45"/>
    </row>
    <row r="32" spans="1:49" ht="13.35" customHeight="1" x14ac:dyDescent="0.2">
      <c r="A32" s="10" t="s">
        <v>140</v>
      </c>
      <c r="B32" s="11">
        <v>1823393</v>
      </c>
      <c r="C32" s="12">
        <v>103931</v>
      </c>
      <c r="D32" s="60" t="s">
        <v>123</v>
      </c>
      <c r="E32" s="60" t="s">
        <v>30</v>
      </c>
      <c r="F32" s="62">
        <v>30</v>
      </c>
      <c r="G32" s="13"/>
      <c r="H32" s="13"/>
      <c r="I32" s="13"/>
      <c r="J32" s="13"/>
      <c r="K32" s="13"/>
      <c r="L32" s="13"/>
      <c r="M32" s="8" t="s">
        <v>129</v>
      </c>
      <c r="N32" s="8" t="s">
        <v>129</v>
      </c>
      <c r="O32" s="8" t="s">
        <v>129</v>
      </c>
      <c r="P32" s="8" t="s">
        <v>129</v>
      </c>
      <c r="Q32" s="8" t="s">
        <v>129</v>
      </c>
      <c r="R32" s="36"/>
      <c r="S32" s="36"/>
      <c r="T32" s="8" t="s">
        <v>129</v>
      </c>
      <c r="U32" s="8" t="s">
        <v>129</v>
      </c>
      <c r="V32" s="8" t="s">
        <v>129</v>
      </c>
      <c r="W32" s="8" t="s">
        <v>129</v>
      </c>
      <c r="X32" s="8" t="s">
        <v>129</v>
      </c>
      <c r="Y32" s="36"/>
      <c r="Z32" s="36"/>
      <c r="AA32" s="37"/>
      <c r="AB32" s="37"/>
      <c r="AC32" s="8" t="s">
        <v>129</v>
      </c>
      <c r="AD32" s="8" t="s">
        <v>129</v>
      </c>
      <c r="AE32" s="8" t="s">
        <v>129</v>
      </c>
      <c r="AF32" s="36"/>
      <c r="AG32" s="36"/>
      <c r="AH32" s="8" t="s">
        <v>129</v>
      </c>
      <c r="AI32" s="8" t="s">
        <v>129</v>
      </c>
      <c r="AJ32" s="8" t="s">
        <v>129</v>
      </c>
      <c r="AK32" s="8" t="s">
        <v>129</v>
      </c>
      <c r="AL32" s="8" t="s">
        <v>129</v>
      </c>
      <c r="AM32" s="26" t="s">
        <v>131</v>
      </c>
      <c r="AN32" s="30"/>
      <c r="AO32" s="45"/>
      <c r="AP32" s="45"/>
    </row>
    <row r="33" spans="1:43" ht="13.35" customHeight="1" x14ac:dyDescent="0.2">
      <c r="A33" s="58" t="s">
        <v>61</v>
      </c>
      <c r="B33" s="61">
        <v>1552951</v>
      </c>
      <c r="C33" s="62">
        <v>145987</v>
      </c>
      <c r="D33" s="13" t="s">
        <v>122</v>
      </c>
      <c r="E33" s="13" t="s">
        <v>30</v>
      </c>
      <c r="F33" s="12">
        <v>30</v>
      </c>
      <c r="G33" s="13">
        <v>25</v>
      </c>
      <c r="H33" s="13"/>
      <c r="I33" s="13">
        <v>48</v>
      </c>
      <c r="J33" s="13">
        <v>55</v>
      </c>
      <c r="K33" s="13">
        <v>34</v>
      </c>
      <c r="L33" s="13"/>
      <c r="M33" s="8" t="s">
        <v>131</v>
      </c>
      <c r="N33" s="8" t="s">
        <v>131</v>
      </c>
      <c r="O33" s="8"/>
      <c r="P33" s="8" t="s">
        <v>101</v>
      </c>
      <c r="Q33" s="8" t="s">
        <v>131</v>
      </c>
      <c r="R33" s="36" t="s">
        <v>102</v>
      </c>
      <c r="S33" s="36" t="s">
        <v>103</v>
      </c>
      <c r="T33" s="8" t="s">
        <v>126</v>
      </c>
      <c r="U33" s="8" t="s">
        <v>128</v>
      </c>
      <c r="V33" s="8"/>
      <c r="W33" s="8" t="s">
        <v>163</v>
      </c>
      <c r="X33" s="8"/>
      <c r="Y33" s="36" t="s">
        <v>103</v>
      </c>
      <c r="Z33" s="36" t="s">
        <v>103</v>
      </c>
      <c r="AA33" s="37" t="s">
        <v>131</v>
      </c>
      <c r="AB33" s="37"/>
      <c r="AC33" s="8" t="s">
        <v>101</v>
      </c>
      <c r="AD33" s="8" t="s">
        <v>163</v>
      </c>
      <c r="AE33" s="8"/>
      <c r="AF33" s="26"/>
      <c r="AG33" s="26"/>
      <c r="AH33" s="8" t="s">
        <v>131</v>
      </c>
      <c r="AI33" s="8" t="s">
        <v>163</v>
      </c>
      <c r="AJ33" s="8" t="s">
        <v>126</v>
      </c>
      <c r="AK33" s="8" t="s">
        <v>101</v>
      </c>
      <c r="AL33" s="8"/>
      <c r="AM33" s="26"/>
      <c r="AN33" s="30"/>
      <c r="AO33" s="45"/>
      <c r="AP33" s="45"/>
    </row>
    <row r="34" spans="1:43" ht="13.35" customHeight="1" x14ac:dyDescent="0.2">
      <c r="A34" s="70" t="s">
        <v>119</v>
      </c>
      <c r="B34" s="63"/>
      <c r="C34" s="46"/>
      <c r="D34" s="46"/>
      <c r="E34" s="71"/>
      <c r="F34" s="72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7"/>
      <c r="AO34" s="45"/>
      <c r="AP34" s="45"/>
    </row>
    <row r="35" spans="1:43" ht="13.35" customHeight="1" x14ac:dyDescent="0.2">
      <c r="A35" s="10" t="s">
        <v>57</v>
      </c>
      <c r="B35" s="51">
        <v>1160655</v>
      </c>
      <c r="C35" s="12">
        <v>53009</v>
      </c>
      <c r="D35" s="13" t="s">
        <v>142</v>
      </c>
      <c r="E35" s="13" t="s">
        <v>30</v>
      </c>
      <c r="F35" s="12">
        <v>30</v>
      </c>
      <c r="G35" s="13">
        <v>26</v>
      </c>
      <c r="H35" s="13"/>
      <c r="I35" s="13">
        <v>51</v>
      </c>
      <c r="J35" s="13"/>
      <c r="K35" s="13"/>
      <c r="L35" s="13"/>
      <c r="M35" s="8"/>
      <c r="N35" s="8"/>
      <c r="O35" s="8"/>
      <c r="P35" s="8" t="s">
        <v>167</v>
      </c>
      <c r="Q35" s="8" t="s">
        <v>126</v>
      </c>
      <c r="R35" s="26"/>
      <c r="S35" s="26"/>
      <c r="T35" s="8" t="s">
        <v>101</v>
      </c>
      <c r="U35" s="8" t="s">
        <v>129</v>
      </c>
      <c r="V35" s="8" t="s">
        <v>163</v>
      </c>
      <c r="W35" s="8"/>
      <c r="X35" s="8" t="s">
        <v>101</v>
      </c>
      <c r="Y35" s="36"/>
      <c r="Z35" s="36" t="s">
        <v>103</v>
      </c>
      <c r="AA35" s="8"/>
      <c r="AB35" s="8" t="s">
        <v>126</v>
      </c>
      <c r="AC35" s="8" t="s">
        <v>126</v>
      </c>
      <c r="AD35" s="8"/>
      <c r="AE35" s="8" t="s">
        <v>163</v>
      </c>
      <c r="AF35" s="26"/>
      <c r="AG35" s="26" t="s">
        <v>168</v>
      </c>
      <c r="AH35" s="8"/>
      <c r="AI35" s="8" t="s">
        <v>131</v>
      </c>
      <c r="AJ35" s="8" t="s">
        <v>101</v>
      </c>
      <c r="AK35" s="8" t="s">
        <v>126</v>
      </c>
      <c r="AL35" s="8" t="s">
        <v>101</v>
      </c>
      <c r="AM35" s="26" t="s">
        <v>131</v>
      </c>
      <c r="AN35" s="30"/>
      <c r="AO35" s="45"/>
      <c r="AP35" s="45"/>
    </row>
    <row r="36" spans="1:43" ht="13.35" customHeight="1" x14ac:dyDescent="0.2">
      <c r="A36" s="70" t="s">
        <v>124</v>
      </c>
      <c r="B36" s="63"/>
      <c r="C36" s="46"/>
      <c r="D36" s="46"/>
      <c r="E36" s="71"/>
      <c r="F36" s="72"/>
      <c r="G36" s="46"/>
      <c r="H36" s="46"/>
      <c r="I36" s="46"/>
      <c r="J36" s="46"/>
      <c r="K36" s="46"/>
      <c r="L36" s="46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4"/>
      <c r="AM36" s="74"/>
      <c r="AN36" s="74"/>
      <c r="AO36" s="45"/>
      <c r="AP36" s="45"/>
    </row>
    <row r="37" spans="1:43" ht="13.35" customHeight="1" x14ac:dyDescent="0.2">
      <c r="A37" s="10" t="s">
        <v>47</v>
      </c>
      <c r="B37" s="67">
        <v>1160523</v>
      </c>
      <c r="C37" s="50">
        <v>46027</v>
      </c>
      <c r="D37" s="7" t="s">
        <v>123</v>
      </c>
      <c r="E37" s="7" t="s">
        <v>30</v>
      </c>
      <c r="F37" s="50">
        <v>30</v>
      </c>
      <c r="G37" s="7"/>
      <c r="H37" s="7"/>
      <c r="I37" s="7"/>
      <c r="J37" s="7"/>
      <c r="K37" s="7"/>
      <c r="L37" s="7"/>
      <c r="M37" s="8" t="s">
        <v>131</v>
      </c>
      <c r="N37" s="8"/>
      <c r="O37" s="8" t="s">
        <v>131</v>
      </c>
      <c r="P37" s="8"/>
      <c r="Q37" s="8"/>
      <c r="R37" s="36"/>
      <c r="S37" s="36"/>
      <c r="T37" s="8"/>
      <c r="U37" s="8" t="s">
        <v>131</v>
      </c>
      <c r="V37" s="8"/>
      <c r="W37" s="8" t="s">
        <v>131</v>
      </c>
      <c r="X37" s="8"/>
      <c r="Y37" s="36"/>
      <c r="Z37" s="36"/>
      <c r="AA37" s="8"/>
      <c r="AB37" s="8"/>
      <c r="AC37" s="8" t="s">
        <v>131</v>
      </c>
      <c r="AD37" s="8"/>
      <c r="AE37" s="8" t="s">
        <v>131</v>
      </c>
      <c r="AF37" s="26"/>
      <c r="AG37" s="26"/>
      <c r="AH37" s="8" t="s">
        <v>131</v>
      </c>
      <c r="AI37" s="8" t="s">
        <v>131</v>
      </c>
      <c r="AJ37" s="8"/>
      <c r="AK37" s="8" t="s">
        <v>131</v>
      </c>
      <c r="AL37" s="8" t="s">
        <v>131</v>
      </c>
      <c r="AM37" s="26"/>
      <c r="AN37" s="30"/>
      <c r="AO37" s="45"/>
      <c r="AP37" s="45"/>
    </row>
    <row r="38" spans="1:43" ht="13.35" customHeight="1" x14ac:dyDescent="0.2">
      <c r="A38" s="53" t="s">
        <v>63</v>
      </c>
      <c r="B38" s="54"/>
      <c r="C38" s="55"/>
      <c r="D38" s="55"/>
      <c r="E38" s="75"/>
      <c r="F38" s="76"/>
      <c r="G38" s="55"/>
      <c r="H38" s="55"/>
      <c r="I38" s="55"/>
      <c r="J38" s="55"/>
      <c r="K38" s="55"/>
      <c r="L38" s="55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7"/>
      <c r="AM38" s="57"/>
      <c r="AN38" s="57"/>
      <c r="AO38" s="45"/>
      <c r="AP38" s="45"/>
    </row>
    <row r="39" spans="1:43" ht="13.35" customHeight="1" x14ac:dyDescent="0.2">
      <c r="A39" s="58" t="s">
        <v>64</v>
      </c>
      <c r="B39" s="61">
        <v>1421216</v>
      </c>
      <c r="C39" s="62">
        <v>54758</v>
      </c>
      <c r="D39" s="60" t="s">
        <v>123</v>
      </c>
      <c r="E39" s="60" t="s">
        <v>30</v>
      </c>
      <c r="F39" s="62">
        <v>30</v>
      </c>
      <c r="G39" s="60"/>
      <c r="H39" s="60"/>
      <c r="I39" s="60"/>
      <c r="J39" s="60"/>
      <c r="K39" s="60"/>
      <c r="L39" s="60"/>
      <c r="M39" s="8"/>
      <c r="N39" s="8"/>
      <c r="O39" s="8" t="s">
        <v>131</v>
      </c>
      <c r="P39" s="8" t="s">
        <v>131</v>
      </c>
      <c r="Q39" s="8" t="s">
        <v>128</v>
      </c>
      <c r="R39" s="26"/>
      <c r="S39" s="26" t="s">
        <v>131</v>
      </c>
      <c r="T39" s="8"/>
      <c r="U39" s="8"/>
      <c r="V39" s="8" t="s">
        <v>131</v>
      </c>
      <c r="W39" s="8"/>
      <c r="X39" s="8"/>
      <c r="Y39" s="26"/>
      <c r="Z39" s="26"/>
      <c r="AA39" s="8"/>
      <c r="AB39" s="8" t="s">
        <v>131</v>
      </c>
      <c r="AC39" s="8"/>
      <c r="AD39" s="8"/>
      <c r="AE39" s="8" t="s">
        <v>131</v>
      </c>
      <c r="AF39" s="26"/>
      <c r="AG39" s="26"/>
      <c r="AH39" s="8" t="s">
        <v>131</v>
      </c>
      <c r="AI39" s="8"/>
      <c r="AJ39" s="8"/>
      <c r="AK39" s="8" t="s">
        <v>131</v>
      </c>
      <c r="AL39" s="8" t="s">
        <v>128</v>
      </c>
      <c r="AM39" s="26"/>
      <c r="AN39" s="30" t="s">
        <v>131</v>
      </c>
      <c r="AO39" s="45"/>
      <c r="AP39" s="45"/>
    </row>
    <row r="40" spans="1:43" ht="13.35" customHeight="1" x14ac:dyDescent="0.2">
      <c r="A40" s="88" t="s">
        <v>150</v>
      </c>
      <c r="B40" s="77">
        <v>3042676</v>
      </c>
      <c r="C40" s="78">
        <v>889246</v>
      </c>
      <c r="D40" s="78" t="s">
        <v>152</v>
      </c>
      <c r="E40" s="78" t="s">
        <v>23</v>
      </c>
      <c r="F40" s="79">
        <v>36</v>
      </c>
      <c r="G40" s="80"/>
      <c r="H40" s="8"/>
      <c r="I40" s="8"/>
      <c r="J40" s="8"/>
      <c r="K40" s="8"/>
      <c r="L40" s="8"/>
      <c r="M40" s="81"/>
      <c r="N40" s="81" t="s">
        <v>131</v>
      </c>
      <c r="O40" s="81"/>
      <c r="P40" s="81"/>
      <c r="Q40" s="81" t="s">
        <v>131</v>
      </c>
      <c r="R40" s="82"/>
      <c r="S40" s="82"/>
      <c r="T40" s="81" t="s">
        <v>131</v>
      </c>
      <c r="U40" s="81" t="s">
        <v>161</v>
      </c>
      <c r="V40" s="81"/>
      <c r="W40" s="81" t="s">
        <v>131</v>
      </c>
      <c r="X40" s="81" t="s">
        <v>162</v>
      </c>
      <c r="Y40" s="82"/>
      <c r="Z40" s="82" t="s">
        <v>131</v>
      </c>
      <c r="AA40" s="81"/>
      <c r="AB40" s="81"/>
      <c r="AC40" s="81" t="s">
        <v>131</v>
      </c>
      <c r="AD40" s="8"/>
      <c r="AE40" s="8"/>
      <c r="AF40" s="26" t="s">
        <v>131</v>
      </c>
      <c r="AG40" s="26"/>
      <c r="AH40" s="83"/>
      <c r="AI40" s="8" t="s">
        <v>131</v>
      </c>
      <c r="AJ40" s="8"/>
      <c r="AK40" s="8" t="s">
        <v>161</v>
      </c>
      <c r="AL40" s="8" t="s">
        <v>131</v>
      </c>
      <c r="AM40" s="26"/>
      <c r="AN40" s="30"/>
      <c r="AO40" s="45"/>
      <c r="AP40" s="45"/>
    </row>
    <row r="41" spans="1:43" ht="13.35" customHeight="1" x14ac:dyDescent="0.2">
      <c r="A41" s="58" t="s">
        <v>65</v>
      </c>
      <c r="B41" s="61">
        <v>1820160</v>
      </c>
      <c r="C41" s="62">
        <v>18621</v>
      </c>
      <c r="D41" s="13" t="s">
        <v>123</v>
      </c>
      <c r="E41" s="60" t="s">
        <v>30</v>
      </c>
      <c r="F41" s="62">
        <v>30</v>
      </c>
      <c r="G41" s="60"/>
      <c r="H41" s="60"/>
      <c r="I41" s="60"/>
      <c r="J41" s="60"/>
      <c r="K41" s="60"/>
      <c r="L41" s="60"/>
      <c r="M41" s="8" t="s">
        <v>131</v>
      </c>
      <c r="N41" s="8"/>
      <c r="O41" s="8"/>
      <c r="P41" s="8"/>
      <c r="Q41" s="8"/>
      <c r="R41" s="36" t="s">
        <v>131</v>
      </c>
      <c r="S41" s="36"/>
      <c r="T41" s="8"/>
      <c r="U41" s="8" t="s">
        <v>131</v>
      </c>
      <c r="V41" s="8"/>
      <c r="W41" s="8"/>
      <c r="X41" s="8" t="s">
        <v>131</v>
      </c>
      <c r="Y41" s="36"/>
      <c r="Z41" s="36"/>
      <c r="AA41" s="8" t="s">
        <v>131</v>
      </c>
      <c r="AB41" s="8"/>
      <c r="AC41" s="8"/>
      <c r="AD41" s="8" t="s">
        <v>131</v>
      </c>
      <c r="AE41" s="8"/>
      <c r="AF41" s="26"/>
      <c r="AG41" s="26" t="s">
        <v>131</v>
      </c>
      <c r="AH41" s="8" t="s">
        <v>126</v>
      </c>
      <c r="AI41" s="8"/>
      <c r="AJ41" s="8" t="s">
        <v>131</v>
      </c>
      <c r="AK41" s="8"/>
      <c r="AL41" s="8"/>
      <c r="AM41" s="26"/>
      <c r="AN41" s="30"/>
      <c r="AO41" s="45"/>
      <c r="AP41" s="45"/>
    </row>
    <row r="42" spans="1:43" ht="13.35" customHeight="1" x14ac:dyDescent="0.2">
      <c r="A42" s="53" t="s">
        <v>66</v>
      </c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7"/>
      <c r="AM42" s="57"/>
      <c r="AN42" s="57"/>
      <c r="AO42" s="45"/>
      <c r="AP42" s="45"/>
    </row>
    <row r="43" spans="1:43" ht="13.35" customHeight="1" x14ac:dyDescent="0.2">
      <c r="A43" s="41" t="s">
        <v>68</v>
      </c>
      <c r="B43" s="51">
        <v>1158040</v>
      </c>
      <c r="C43" s="12">
        <v>471767</v>
      </c>
      <c r="D43" s="60" t="s">
        <v>122</v>
      </c>
      <c r="E43" s="60" t="s">
        <v>30</v>
      </c>
      <c r="F43" s="62">
        <v>30</v>
      </c>
      <c r="G43" s="60"/>
      <c r="H43" s="60"/>
      <c r="I43" s="60"/>
      <c r="J43" s="60"/>
      <c r="K43" s="60"/>
      <c r="L43" s="60"/>
      <c r="M43" s="40" t="s">
        <v>126</v>
      </c>
      <c r="N43" s="40"/>
      <c r="O43" s="40"/>
      <c r="P43" s="40" t="s">
        <v>126</v>
      </c>
      <c r="Q43" s="40"/>
      <c r="R43" s="38"/>
      <c r="S43" s="38" t="s">
        <v>126</v>
      </c>
      <c r="T43" s="40"/>
      <c r="U43" s="40"/>
      <c r="V43" s="40" t="s">
        <v>126</v>
      </c>
      <c r="W43" s="40"/>
      <c r="X43" s="40"/>
      <c r="Y43" s="38" t="s">
        <v>126</v>
      </c>
      <c r="Z43" s="38"/>
      <c r="AA43" s="40"/>
      <c r="AB43" s="40" t="s">
        <v>126</v>
      </c>
      <c r="AC43" s="40"/>
      <c r="AD43" s="40"/>
      <c r="AE43" s="40" t="s">
        <v>126</v>
      </c>
      <c r="AF43" s="38"/>
      <c r="AG43" s="38"/>
      <c r="AH43" s="40" t="s">
        <v>126</v>
      </c>
      <c r="AI43" s="40"/>
      <c r="AJ43" s="40"/>
      <c r="AK43" s="40" t="s">
        <v>126</v>
      </c>
      <c r="AL43" s="40"/>
      <c r="AM43" s="38"/>
      <c r="AN43" s="52" t="s">
        <v>126</v>
      </c>
      <c r="AO43" s="45"/>
      <c r="AP43" s="45"/>
    </row>
    <row r="44" spans="1:43" ht="13.35" customHeight="1" x14ac:dyDescent="0.2">
      <c r="A44" s="41" t="s">
        <v>69</v>
      </c>
      <c r="B44" s="51">
        <v>1358635</v>
      </c>
      <c r="C44" s="12">
        <v>283201</v>
      </c>
      <c r="D44" s="60" t="s">
        <v>142</v>
      </c>
      <c r="E44" s="60" t="s">
        <v>30</v>
      </c>
      <c r="F44" s="62">
        <v>30</v>
      </c>
      <c r="G44" s="60"/>
      <c r="H44" s="60"/>
      <c r="I44" s="60"/>
      <c r="J44" s="60"/>
      <c r="K44" s="60"/>
      <c r="L44" s="60"/>
      <c r="M44" s="40" t="s">
        <v>126</v>
      </c>
      <c r="N44" s="40"/>
      <c r="O44" s="40"/>
      <c r="P44" s="40" t="s">
        <v>126</v>
      </c>
      <c r="Q44" s="40"/>
      <c r="R44" s="38"/>
      <c r="S44" s="38" t="s">
        <v>126</v>
      </c>
      <c r="T44" s="40"/>
      <c r="U44" s="40"/>
      <c r="V44" s="40" t="s">
        <v>126</v>
      </c>
      <c r="W44" s="40"/>
      <c r="X44" s="40"/>
      <c r="Y44" s="38" t="s">
        <v>126</v>
      </c>
      <c r="Z44" s="38"/>
      <c r="AA44" s="40"/>
      <c r="AB44" s="40" t="s">
        <v>126</v>
      </c>
      <c r="AC44" s="40"/>
      <c r="AD44" s="40"/>
      <c r="AE44" s="40" t="s">
        <v>126</v>
      </c>
      <c r="AF44" s="38"/>
      <c r="AG44" s="38"/>
      <c r="AH44" s="40" t="s">
        <v>126</v>
      </c>
      <c r="AI44" s="40"/>
      <c r="AJ44" s="40"/>
      <c r="AK44" s="40" t="s">
        <v>126</v>
      </c>
      <c r="AL44" s="40"/>
      <c r="AM44" s="38"/>
      <c r="AN44" s="52" t="s">
        <v>126</v>
      </c>
      <c r="AO44" s="45"/>
      <c r="AP44" s="45"/>
      <c r="AQ44" s="21"/>
    </row>
    <row r="45" spans="1:43" ht="13.35" customHeight="1" x14ac:dyDescent="0.2">
      <c r="A45" s="41" t="s">
        <v>70</v>
      </c>
      <c r="B45" s="51">
        <v>1159082</v>
      </c>
      <c r="C45" s="12">
        <v>14477</v>
      </c>
      <c r="D45" s="60" t="s">
        <v>146</v>
      </c>
      <c r="E45" s="60" t="s">
        <v>30</v>
      </c>
      <c r="F45" s="62">
        <v>30</v>
      </c>
      <c r="G45" s="60"/>
      <c r="H45" s="60"/>
      <c r="I45" s="60"/>
      <c r="J45" s="60"/>
      <c r="K45" s="60"/>
      <c r="L45" s="60"/>
      <c r="M45" s="40" t="s">
        <v>126</v>
      </c>
      <c r="N45" s="40"/>
      <c r="O45" s="40"/>
      <c r="P45" s="40" t="s">
        <v>126</v>
      </c>
      <c r="Q45" s="40"/>
      <c r="R45" s="38"/>
      <c r="S45" s="38" t="s">
        <v>126</v>
      </c>
      <c r="T45" s="40"/>
      <c r="U45" s="40"/>
      <c r="V45" s="40" t="s">
        <v>126</v>
      </c>
      <c r="W45" s="40"/>
      <c r="X45" s="40"/>
      <c r="Y45" s="38" t="s">
        <v>126</v>
      </c>
      <c r="Z45" s="38"/>
      <c r="AA45" s="40"/>
      <c r="AB45" s="40" t="s">
        <v>126</v>
      </c>
      <c r="AC45" s="40"/>
      <c r="AD45" s="40"/>
      <c r="AE45" s="40" t="s">
        <v>161</v>
      </c>
      <c r="AF45" s="38"/>
      <c r="AG45" s="38"/>
      <c r="AH45" s="40" t="s">
        <v>126</v>
      </c>
      <c r="AI45" s="40"/>
      <c r="AJ45" s="40"/>
      <c r="AK45" s="40" t="s">
        <v>126</v>
      </c>
      <c r="AL45" s="40"/>
      <c r="AM45" s="38"/>
      <c r="AN45" s="52" t="s">
        <v>126</v>
      </c>
      <c r="AO45" s="45"/>
      <c r="AP45" s="45"/>
      <c r="AQ45" s="21"/>
    </row>
    <row r="46" spans="1:43" ht="13.35" customHeight="1" x14ac:dyDescent="0.2">
      <c r="A46" s="53" t="s">
        <v>71</v>
      </c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7"/>
      <c r="AM46" s="57"/>
      <c r="AN46" s="57"/>
      <c r="AO46" s="45"/>
      <c r="AP46" s="45"/>
      <c r="AQ46" s="21"/>
    </row>
    <row r="47" spans="1:43" ht="13.35" customHeight="1" x14ac:dyDescent="0.2">
      <c r="A47" s="41" t="s">
        <v>111</v>
      </c>
      <c r="B47" s="51">
        <v>1552416</v>
      </c>
      <c r="C47" s="12">
        <v>125246</v>
      </c>
      <c r="D47" s="13" t="s">
        <v>122</v>
      </c>
      <c r="E47" s="13" t="s">
        <v>30</v>
      </c>
      <c r="F47" s="12">
        <v>30</v>
      </c>
      <c r="G47" s="13"/>
      <c r="H47" s="13"/>
      <c r="I47" s="13"/>
      <c r="J47" s="13"/>
      <c r="K47" s="13"/>
      <c r="L47" s="13"/>
      <c r="M47" s="40"/>
      <c r="N47" s="40" t="s">
        <v>126</v>
      </c>
      <c r="O47" s="40"/>
      <c r="P47" s="40"/>
      <c r="Q47" s="40" t="s">
        <v>126</v>
      </c>
      <c r="R47" s="38"/>
      <c r="S47" s="38"/>
      <c r="T47" s="40" t="s">
        <v>126</v>
      </c>
      <c r="U47" s="40"/>
      <c r="V47" s="40"/>
      <c r="W47" s="40" t="s">
        <v>126</v>
      </c>
      <c r="X47" s="40"/>
      <c r="Y47" s="38"/>
      <c r="Z47" s="38" t="s">
        <v>126</v>
      </c>
      <c r="AA47" s="40"/>
      <c r="AB47" s="40"/>
      <c r="AC47" s="40" t="s">
        <v>126</v>
      </c>
      <c r="AD47" s="40"/>
      <c r="AE47" s="40"/>
      <c r="AF47" s="38" t="s">
        <v>126</v>
      </c>
      <c r="AG47" s="38"/>
      <c r="AH47" s="40"/>
      <c r="AI47" s="40" t="s">
        <v>126</v>
      </c>
      <c r="AJ47" s="40"/>
      <c r="AK47" s="40"/>
      <c r="AL47" s="40" t="s">
        <v>126</v>
      </c>
      <c r="AM47" s="38"/>
      <c r="AN47" s="52"/>
      <c r="AO47" s="45"/>
      <c r="AP47" s="45"/>
    </row>
    <row r="48" spans="1:43" ht="13.35" customHeight="1" x14ac:dyDescent="0.2">
      <c r="A48" s="41" t="s">
        <v>76</v>
      </c>
      <c r="B48" s="51">
        <v>1819090</v>
      </c>
      <c r="C48" s="12">
        <v>237650</v>
      </c>
      <c r="D48" s="13" t="s">
        <v>123</v>
      </c>
      <c r="E48" s="13" t="s">
        <v>30</v>
      </c>
      <c r="F48" s="12">
        <v>20</v>
      </c>
      <c r="G48" s="13"/>
      <c r="H48" s="13"/>
      <c r="I48" s="13"/>
      <c r="J48" s="13"/>
      <c r="K48" s="13"/>
      <c r="L48" s="13"/>
      <c r="M48" s="26" t="s">
        <v>52</v>
      </c>
      <c r="N48" s="26" t="s">
        <v>52</v>
      </c>
      <c r="O48" s="26" t="s">
        <v>52</v>
      </c>
      <c r="P48" s="26" t="s">
        <v>52</v>
      </c>
      <c r="Q48" s="26" t="s">
        <v>52</v>
      </c>
      <c r="R48" s="26" t="s">
        <v>52</v>
      </c>
      <c r="S48" s="26" t="s">
        <v>52</v>
      </c>
      <c r="T48" s="26" t="s">
        <v>52</v>
      </c>
      <c r="U48" s="26" t="s">
        <v>52</v>
      </c>
      <c r="V48" s="26" t="s">
        <v>52</v>
      </c>
      <c r="W48" s="26" t="s">
        <v>52</v>
      </c>
      <c r="X48" s="26" t="s">
        <v>52</v>
      </c>
      <c r="Y48" s="26" t="s">
        <v>52</v>
      </c>
      <c r="Z48" s="26" t="s">
        <v>52</v>
      </c>
      <c r="AA48" s="26" t="s">
        <v>52</v>
      </c>
      <c r="AB48" s="40"/>
      <c r="AC48" s="40" t="s">
        <v>126</v>
      </c>
      <c r="AD48" s="40"/>
      <c r="AE48" s="40"/>
      <c r="AF48" s="38" t="s">
        <v>126</v>
      </c>
      <c r="AG48" s="38"/>
      <c r="AH48" s="40"/>
      <c r="AI48" s="40" t="s">
        <v>126</v>
      </c>
      <c r="AJ48" s="40"/>
      <c r="AK48" s="40"/>
      <c r="AL48" s="40" t="s">
        <v>126</v>
      </c>
      <c r="AM48" s="38"/>
      <c r="AN48" s="52"/>
      <c r="AO48" s="45"/>
      <c r="AP48" s="45"/>
    </row>
    <row r="49" spans="1:42" s="21" customFormat="1" ht="13.35" customHeight="1" x14ac:dyDescent="0.2">
      <c r="A49" s="41" t="s">
        <v>75</v>
      </c>
      <c r="B49" s="51">
        <v>1445439</v>
      </c>
      <c r="C49" s="12">
        <v>443893</v>
      </c>
      <c r="D49" s="13" t="s">
        <v>142</v>
      </c>
      <c r="E49" s="13" t="s">
        <v>30</v>
      </c>
      <c r="F49" s="12">
        <v>30</v>
      </c>
      <c r="G49" s="13"/>
      <c r="H49" s="13"/>
      <c r="I49" s="13"/>
      <c r="J49" s="13"/>
      <c r="K49" s="13"/>
      <c r="L49" s="13"/>
      <c r="M49" s="38" t="s">
        <v>28</v>
      </c>
      <c r="N49" s="38" t="s">
        <v>28</v>
      </c>
      <c r="O49" s="38" t="s">
        <v>28</v>
      </c>
      <c r="P49" s="38" t="s">
        <v>28</v>
      </c>
      <c r="Q49" s="38" t="s">
        <v>28</v>
      </c>
      <c r="R49" s="38" t="s">
        <v>28</v>
      </c>
      <c r="S49" s="38" t="s">
        <v>28</v>
      </c>
      <c r="T49" s="38" t="s">
        <v>28</v>
      </c>
      <c r="U49" s="38" t="s">
        <v>28</v>
      </c>
      <c r="V49" s="38" t="s">
        <v>28</v>
      </c>
      <c r="W49" s="38" t="s">
        <v>28</v>
      </c>
      <c r="X49" s="38" t="s">
        <v>28</v>
      </c>
      <c r="Y49" s="38" t="s">
        <v>28</v>
      </c>
      <c r="Z49" s="38" t="s">
        <v>28</v>
      </c>
      <c r="AA49" s="38" t="s">
        <v>28</v>
      </c>
      <c r="AB49" s="38" t="s">
        <v>28</v>
      </c>
      <c r="AC49" s="40" t="s">
        <v>126</v>
      </c>
      <c r="AD49" s="40"/>
      <c r="AE49" s="40"/>
      <c r="AF49" s="38" t="s">
        <v>126</v>
      </c>
      <c r="AG49" s="38"/>
      <c r="AH49" s="40"/>
      <c r="AI49" s="40" t="s">
        <v>126</v>
      </c>
      <c r="AJ49" s="40"/>
      <c r="AK49" s="40"/>
      <c r="AL49" s="40" t="s">
        <v>126</v>
      </c>
      <c r="AM49" s="38"/>
      <c r="AN49" s="52"/>
      <c r="AO49" s="48"/>
      <c r="AP49" s="48"/>
    </row>
    <row r="50" spans="1:42" s="21" customFormat="1" ht="13.35" customHeight="1" x14ac:dyDescent="0.2">
      <c r="A50" s="53" t="s">
        <v>77</v>
      </c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7"/>
      <c r="AM50" s="57"/>
      <c r="AN50" s="57"/>
      <c r="AO50" s="48"/>
      <c r="AP50" s="48"/>
    </row>
    <row r="51" spans="1:42" ht="13.35" customHeight="1" x14ac:dyDescent="0.2">
      <c r="A51" s="41" t="s">
        <v>78</v>
      </c>
      <c r="B51" s="61">
        <v>1172328</v>
      </c>
      <c r="C51" s="62">
        <v>35872</v>
      </c>
      <c r="D51" s="60" t="s">
        <v>123</v>
      </c>
      <c r="E51" s="60" t="s">
        <v>30</v>
      </c>
      <c r="F51" s="62">
        <v>30</v>
      </c>
      <c r="G51" s="60"/>
      <c r="H51" s="60"/>
      <c r="I51" s="60"/>
      <c r="J51" s="60"/>
      <c r="K51" s="60"/>
      <c r="L51" s="60"/>
      <c r="M51" s="40"/>
      <c r="N51" s="40"/>
      <c r="O51" s="40" t="s">
        <v>126</v>
      </c>
      <c r="P51" s="40" t="s">
        <v>169</v>
      </c>
      <c r="Q51" s="40"/>
      <c r="R51" s="38" t="s">
        <v>126</v>
      </c>
      <c r="S51" s="38"/>
      <c r="T51" s="40"/>
      <c r="U51" s="40" t="s">
        <v>126</v>
      </c>
      <c r="V51" s="40"/>
      <c r="W51" s="40"/>
      <c r="X51" s="40" t="s">
        <v>126</v>
      </c>
      <c r="Y51" s="38"/>
      <c r="Z51" s="38"/>
      <c r="AA51" s="40" t="s">
        <v>126</v>
      </c>
      <c r="AB51" s="40"/>
      <c r="AC51" s="40"/>
      <c r="AD51" s="40" t="s">
        <v>126</v>
      </c>
      <c r="AE51" s="40"/>
      <c r="AF51" s="38"/>
      <c r="AG51" s="38" t="s">
        <v>126</v>
      </c>
      <c r="AH51" s="40"/>
      <c r="AI51" s="40"/>
      <c r="AJ51" s="40" t="s">
        <v>126</v>
      </c>
      <c r="AK51" s="40"/>
      <c r="AL51" s="40"/>
      <c r="AM51" s="38" t="s">
        <v>126</v>
      </c>
      <c r="AN51" s="52"/>
      <c r="AO51" s="45"/>
      <c r="AP51" s="45"/>
    </row>
    <row r="52" spans="1:42" ht="13.35" customHeight="1" x14ac:dyDescent="0.2">
      <c r="A52" s="41" t="s">
        <v>79</v>
      </c>
      <c r="B52" s="61">
        <v>1422613</v>
      </c>
      <c r="C52" s="62">
        <v>164396</v>
      </c>
      <c r="D52" s="60" t="s">
        <v>142</v>
      </c>
      <c r="E52" s="60" t="s">
        <v>30</v>
      </c>
      <c r="F52" s="62">
        <v>30</v>
      </c>
      <c r="G52" s="60"/>
      <c r="H52" s="60"/>
      <c r="I52" s="60"/>
      <c r="J52" s="60"/>
      <c r="K52" s="60"/>
      <c r="L52" s="60"/>
      <c r="M52" s="40"/>
      <c r="N52" s="40"/>
      <c r="O52" s="40" t="s">
        <v>126</v>
      </c>
      <c r="P52" s="40"/>
      <c r="Q52" s="40"/>
      <c r="R52" s="38" t="s">
        <v>126</v>
      </c>
      <c r="S52" s="38"/>
      <c r="T52" s="40"/>
      <c r="U52" s="40" t="s">
        <v>126</v>
      </c>
      <c r="V52" s="40"/>
      <c r="W52" s="40"/>
      <c r="X52" s="40" t="s">
        <v>126</v>
      </c>
      <c r="Y52" s="38"/>
      <c r="Z52" s="38"/>
      <c r="AA52" s="40" t="s">
        <v>126</v>
      </c>
      <c r="AB52" s="40"/>
      <c r="AC52" s="40"/>
      <c r="AD52" s="38" t="s">
        <v>28</v>
      </c>
      <c r="AE52" s="38" t="s">
        <v>28</v>
      </c>
      <c r="AF52" s="38" t="s">
        <v>28</v>
      </c>
      <c r="AG52" s="38" t="s">
        <v>28</v>
      </c>
      <c r="AH52" s="38" t="s">
        <v>28</v>
      </c>
      <c r="AI52" s="38" t="s">
        <v>28</v>
      </c>
      <c r="AJ52" s="38" t="s">
        <v>28</v>
      </c>
      <c r="AK52" s="38" t="s">
        <v>28</v>
      </c>
      <c r="AL52" s="38" t="s">
        <v>28</v>
      </c>
      <c r="AM52" s="38" t="s">
        <v>28</v>
      </c>
      <c r="AN52" s="52" t="s">
        <v>28</v>
      </c>
      <c r="AO52" s="45"/>
      <c r="AP52" s="45"/>
    </row>
    <row r="53" spans="1:42" ht="12.75" customHeight="1" x14ac:dyDescent="0.2">
      <c r="A53" s="41" t="s">
        <v>80</v>
      </c>
      <c r="B53" s="61">
        <v>1160001</v>
      </c>
      <c r="C53" s="62">
        <v>62084</v>
      </c>
      <c r="D53" s="60" t="s">
        <v>123</v>
      </c>
      <c r="E53" s="60" t="s">
        <v>30</v>
      </c>
      <c r="F53" s="62">
        <v>30</v>
      </c>
      <c r="G53" s="60">
        <v>28</v>
      </c>
      <c r="H53" s="60"/>
      <c r="I53" s="60">
        <v>49</v>
      </c>
      <c r="J53" s="60">
        <v>56</v>
      </c>
      <c r="K53" s="60">
        <v>33</v>
      </c>
      <c r="L53" s="60"/>
      <c r="M53" s="40"/>
      <c r="N53" s="40" t="s">
        <v>126</v>
      </c>
      <c r="O53" s="40" t="s">
        <v>126</v>
      </c>
      <c r="P53" s="40"/>
      <c r="Q53" s="40" t="s">
        <v>126</v>
      </c>
      <c r="R53" s="38" t="s">
        <v>126</v>
      </c>
      <c r="S53" s="38"/>
      <c r="T53" s="40" t="s">
        <v>164</v>
      </c>
      <c r="U53" s="40" t="s">
        <v>126</v>
      </c>
      <c r="V53" s="40"/>
      <c r="W53" s="40" t="s">
        <v>100</v>
      </c>
      <c r="X53" s="40" t="s">
        <v>126</v>
      </c>
      <c r="Y53" s="38"/>
      <c r="Z53" s="38" t="s">
        <v>103</v>
      </c>
      <c r="AA53" s="40" t="s">
        <v>126</v>
      </c>
      <c r="AB53" s="40"/>
      <c r="AC53" s="40" t="s">
        <v>126</v>
      </c>
      <c r="AD53" s="40" t="s">
        <v>126</v>
      </c>
      <c r="AE53" s="40" t="s">
        <v>100</v>
      </c>
      <c r="AF53" s="38" t="s">
        <v>103</v>
      </c>
      <c r="AG53" s="38" t="s">
        <v>126</v>
      </c>
      <c r="AH53" s="40"/>
      <c r="AI53" s="40"/>
      <c r="AJ53" s="40" t="s">
        <v>126</v>
      </c>
      <c r="AK53" s="40"/>
      <c r="AL53" s="40" t="s">
        <v>126</v>
      </c>
      <c r="AM53" s="38" t="s">
        <v>103</v>
      </c>
      <c r="AN53" s="52"/>
      <c r="AO53" s="45"/>
      <c r="AP53" s="45"/>
    </row>
    <row r="54" spans="1:42" ht="13.35" customHeight="1" x14ac:dyDescent="0.2">
      <c r="A54" s="10" t="s">
        <v>81</v>
      </c>
      <c r="B54" s="84">
        <v>1158522</v>
      </c>
      <c r="C54" s="44">
        <v>114259</v>
      </c>
      <c r="D54" s="8" t="s">
        <v>122</v>
      </c>
      <c r="E54" s="8" t="s">
        <v>30</v>
      </c>
      <c r="F54" s="44">
        <v>30</v>
      </c>
      <c r="G54" s="8">
        <v>27</v>
      </c>
      <c r="H54" s="8"/>
      <c r="I54" s="8">
        <v>48</v>
      </c>
      <c r="J54" s="8">
        <v>57</v>
      </c>
      <c r="K54" s="8">
        <v>34</v>
      </c>
      <c r="L54" s="8"/>
      <c r="M54" s="40" t="s">
        <v>126</v>
      </c>
      <c r="N54" s="40" t="s">
        <v>126</v>
      </c>
      <c r="O54" s="40" t="s">
        <v>164</v>
      </c>
      <c r="P54" s="40" t="s">
        <v>161</v>
      </c>
      <c r="Q54" s="40" t="s">
        <v>101</v>
      </c>
      <c r="R54" s="38" t="s">
        <v>103</v>
      </c>
      <c r="S54" s="38"/>
      <c r="T54" s="40" t="s">
        <v>164</v>
      </c>
      <c r="U54" s="40" t="s">
        <v>126</v>
      </c>
      <c r="V54" s="40"/>
      <c r="W54" s="40" t="s">
        <v>126</v>
      </c>
      <c r="X54" s="40" t="s">
        <v>126</v>
      </c>
      <c r="Y54" s="38"/>
      <c r="Z54" s="38"/>
      <c r="AA54" s="40" t="s">
        <v>100</v>
      </c>
      <c r="AB54" s="40"/>
      <c r="AC54" s="40"/>
      <c r="AD54" s="40" t="s">
        <v>103</v>
      </c>
      <c r="AE54" s="40"/>
      <c r="AF54" s="38"/>
      <c r="AG54" s="38" t="s">
        <v>103</v>
      </c>
      <c r="AH54" s="40" t="s">
        <v>131</v>
      </c>
      <c r="AI54" s="40" t="s">
        <v>131</v>
      </c>
      <c r="AJ54" s="40" t="s">
        <v>164</v>
      </c>
      <c r="AK54" s="40"/>
      <c r="AL54" s="40" t="s">
        <v>101</v>
      </c>
      <c r="AM54" s="38" t="s">
        <v>126</v>
      </c>
      <c r="AN54" s="52"/>
      <c r="AO54" s="45"/>
      <c r="AP54" s="45"/>
    </row>
    <row r="55" spans="1:42" ht="13.35" customHeight="1" x14ac:dyDescent="0.2">
      <c r="A55" s="53" t="s">
        <v>139</v>
      </c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7"/>
      <c r="AM55" s="57"/>
      <c r="AN55" s="57"/>
      <c r="AO55" s="45"/>
      <c r="AP55" s="45"/>
    </row>
    <row r="56" spans="1:42" ht="13.35" customHeight="1" x14ac:dyDescent="0.2">
      <c r="A56" s="10" t="s">
        <v>45</v>
      </c>
      <c r="B56" s="67">
        <v>1159190</v>
      </c>
      <c r="C56" s="7" t="s">
        <v>46</v>
      </c>
      <c r="D56" s="7" t="s">
        <v>147</v>
      </c>
      <c r="E56" s="7" t="s">
        <v>30</v>
      </c>
      <c r="F56" s="50">
        <v>30</v>
      </c>
      <c r="G56" s="7"/>
      <c r="H56" s="7"/>
      <c r="I56" s="7"/>
      <c r="J56" s="7"/>
      <c r="K56" s="7"/>
      <c r="L56" s="7"/>
      <c r="M56" s="8" t="s">
        <v>128</v>
      </c>
      <c r="N56" s="8" t="s">
        <v>128</v>
      </c>
      <c r="O56" s="8" t="s">
        <v>128</v>
      </c>
      <c r="P56" s="8" t="s">
        <v>128</v>
      </c>
      <c r="Q56" s="8" t="s">
        <v>128</v>
      </c>
      <c r="R56" s="26"/>
      <c r="S56" s="26"/>
      <c r="T56" s="8" t="s">
        <v>128</v>
      </c>
      <c r="U56" s="8" t="s">
        <v>128</v>
      </c>
      <c r="V56" s="8" t="s">
        <v>128</v>
      </c>
      <c r="W56" s="8" t="s">
        <v>128</v>
      </c>
      <c r="X56" s="8" t="s">
        <v>128</v>
      </c>
      <c r="Y56" s="26"/>
      <c r="Z56" s="26"/>
      <c r="AA56" s="8" t="s">
        <v>128</v>
      </c>
      <c r="AB56" s="8" t="s">
        <v>128</v>
      </c>
      <c r="AC56" s="8" t="s">
        <v>128</v>
      </c>
      <c r="AD56" s="8" t="s">
        <v>128</v>
      </c>
      <c r="AE56" s="8" t="s">
        <v>128</v>
      </c>
      <c r="AF56" s="26"/>
      <c r="AG56" s="26"/>
      <c r="AH56" s="8" t="s">
        <v>128</v>
      </c>
      <c r="AI56" s="8" t="s">
        <v>128</v>
      </c>
      <c r="AJ56" s="8" t="s">
        <v>128</v>
      </c>
      <c r="AK56" s="8" t="s">
        <v>128</v>
      </c>
      <c r="AL56" s="8" t="s">
        <v>128</v>
      </c>
      <c r="AM56" s="26"/>
      <c r="AN56" s="26"/>
      <c r="AO56" s="45"/>
      <c r="AP56" s="45"/>
    </row>
    <row r="57" spans="1:42" ht="13.35" customHeight="1" x14ac:dyDescent="0.2">
      <c r="A57" s="70" t="s">
        <v>82</v>
      </c>
      <c r="B57" s="63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7"/>
      <c r="AO57" s="45"/>
      <c r="AP57" s="45"/>
    </row>
    <row r="58" spans="1:42" ht="13.35" customHeight="1" x14ac:dyDescent="0.2">
      <c r="A58" s="41" t="s">
        <v>84</v>
      </c>
      <c r="B58" s="51">
        <v>1159144</v>
      </c>
      <c r="C58" s="13" t="s">
        <v>85</v>
      </c>
      <c r="D58" s="13" t="s">
        <v>148</v>
      </c>
      <c r="E58" s="13" t="s">
        <v>30</v>
      </c>
      <c r="F58" s="12">
        <v>30</v>
      </c>
      <c r="G58" s="13"/>
      <c r="H58" s="13"/>
      <c r="I58" s="13"/>
      <c r="J58" s="13"/>
      <c r="K58" s="13"/>
      <c r="L58" s="13"/>
      <c r="M58" s="36" t="s">
        <v>28</v>
      </c>
      <c r="N58" s="36" t="s">
        <v>28</v>
      </c>
      <c r="O58" s="36" t="s">
        <v>28</v>
      </c>
      <c r="P58" s="36" t="s">
        <v>28</v>
      </c>
      <c r="Q58" s="36" t="s">
        <v>28</v>
      </c>
      <c r="R58" s="36" t="s">
        <v>28</v>
      </c>
      <c r="S58" s="36" t="s">
        <v>28</v>
      </c>
      <c r="T58" s="36" t="s">
        <v>28</v>
      </c>
      <c r="U58" s="36" t="s">
        <v>28</v>
      </c>
      <c r="V58" s="36" t="s">
        <v>28</v>
      </c>
      <c r="W58" s="36" t="s">
        <v>28</v>
      </c>
      <c r="X58" s="36" t="s">
        <v>28</v>
      </c>
      <c r="Y58" s="36" t="s">
        <v>28</v>
      </c>
      <c r="Z58" s="36" t="s">
        <v>28</v>
      </c>
      <c r="AA58" s="36" t="s">
        <v>28</v>
      </c>
      <c r="AB58" s="36" t="s">
        <v>28</v>
      </c>
      <c r="AC58" s="36" t="s">
        <v>28</v>
      </c>
      <c r="AD58" s="36" t="s">
        <v>28</v>
      </c>
      <c r="AE58" s="36" t="s">
        <v>28</v>
      </c>
      <c r="AF58" s="36" t="s">
        <v>28</v>
      </c>
      <c r="AG58" s="36" t="s">
        <v>28</v>
      </c>
      <c r="AH58" s="36" t="s">
        <v>28</v>
      </c>
      <c r="AI58" s="36" t="s">
        <v>28</v>
      </c>
      <c r="AJ58" s="36" t="s">
        <v>28</v>
      </c>
      <c r="AK58" s="36" t="s">
        <v>28</v>
      </c>
      <c r="AL58" s="36" t="s">
        <v>28</v>
      </c>
      <c r="AM58" s="36" t="s">
        <v>28</v>
      </c>
      <c r="AN58" s="36" t="s">
        <v>28</v>
      </c>
      <c r="AO58" s="45"/>
      <c r="AP58" s="45"/>
    </row>
    <row r="59" spans="1:42" ht="13.35" customHeight="1" x14ac:dyDescent="0.2">
      <c r="A59" s="70" t="s">
        <v>86</v>
      </c>
      <c r="B59" s="63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7"/>
      <c r="AO59" s="45"/>
      <c r="AP59" s="45"/>
    </row>
    <row r="60" spans="1:42" ht="13.35" customHeight="1" x14ac:dyDescent="0.2">
      <c r="A60" s="41" t="s">
        <v>89</v>
      </c>
      <c r="B60" s="51">
        <v>1160232</v>
      </c>
      <c r="C60" s="12">
        <v>18027</v>
      </c>
      <c r="D60" s="13" t="s">
        <v>142</v>
      </c>
      <c r="E60" s="60" t="s">
        <v>30</v>
      </c>
      <c r="F60" s="62">
        <v>30</v>
      </c>
      <c r="G60" s="60"/>
      <c r="H60" s="60"/>
      <c r="I60" s="60"/>
      <c r="J60" s="60"/>
      <c r="K60" s="60"/>
      <c r="L60" s="60"/>
      <c r="M60" s="8" t="s">
        <v>128</v>
      </c>
      <c r="N60" s="8" t="s">
        <v>128</v>
      </c>
      <c r="O60" s="8" t="s">
        <v>128</v>
      </c>
      <c r="P60" s="8" t="s">
        <v>128</v>
      </c>
      <c r="Q60" s="8" t="s">
        <v>128</v>
      </c>
      <c r="R60" s="26"/>
      <c r="S60" s="26"/>
      <c r="T60" s="8" t="s">
        <v>128</v>
      </c>
      <c r="U60" s="8" t="s">
        <v>128</v>
      </c>
      <c r="V60" s="8" t="s">
        <v>128</v>
      </c>
      <c r="W60" s="8" t="s">
        <v>128</v>
      </c>
      <c r="X60" s="8" t="s">
        <v>128</v>
      </c>
      <c r="Y60" s="26"/>
      <c r="Z60" s="26"/>
      <c r="AA60" s="36" t="s">
        <v>28</v>
      </c>
      <c r="AB60" s="36" t="s">
        <v>28</v>
      </c>
      <c r="AC60" s="36" t="s">
        <v>28</v>
      </c>
      <c r="AD60" s="36" t="s">
        <v>28</v>
      </c>
      <c r="AE60" s="36" t="s">
        <v>28</v>
      </c>
      <c r="AF60" s="36" t="s">
        <v>28</v>
      </c>
      <c r="AG60" s="36" t="s">
        <v>28</v>
      </c>
      <c r="AH60" s="36" t="s">
        <v>28</v>
      </c>
      <c r="AI60" s="36" t="s">
        <v>28</v>
      </c>
      <c r="AJ60" s="36" t="s">
        <v>28</v>
      </c>
      <c r="AK60" s="36" t="s">
        <v>28</v>
      </c>
      <c r="AL60" s="36" t="s">
        <v>28</v>
      </c>
      <c r="AM60" s="36" t="s">
        <v>28</v>
      </c>
      <c r="AN60" s="36" t="s">
        <v>28</v>
      </c>
      <c r="AO60" s="45"/>
      <c r="AP60" s="45"/>
    </row>
    <row r="61" spans="1:42" ht="13.35" customHeight="1" x14ac:dyDescent="0.2">
      <c r="A61" s="41"/>
      <c r="B61" s="12"/>
      <c r="C61" s="12"/>
      <c r="D61" s="13"/>
      <c r="E61" s="60"/>
      <c r="F61" s="62"/>
      <c r="G61" s="60"/>
      <c r="H61" s="60"/>
      <c r="I61" s="60"/>
      <c r="J61" s="60"/>
      <c r="K61" s="60"/>
      <c r="L61" s="60"/>
      <c r="M61" s="8"/>
      <c r="N61" s="8"/>
      <c r="O61" s="8"/>
      <c r="P61" s="8"/>
      <c r="Q61" s="8"/>
      <c r="R61" s="26"/>
      <c r="S61" s="26"/>
      <c r="T61" s="8"/>
      <c r="U61" s="8"/>
      <c r="V61" s="8"/>
      <c r="W61" s="8"/>
      <c r="X61" s="8"/>
      <c r="Y61" s="26"/>
      <c r="Z61" s="26"/>
      <c r="AA61" s="8"/>
      <c r="AB61" s="8"/>
      <c r="AC61" s="8"/>
      <c r="AD61" s="8"/>
      <c r="AE61" s="8"/>
      <c r="AF61" s="26"/>
      <c r="AG61" s="26"/>
      <c r="AH61" s="8"/>
      <c r="AI61" s="8"/>
      <c r="AJ61" s="8"/>
      <c r="AK61" s="8"/>
      <c r="AL61" s="8"/>
      <c r="AM61" s="26"/>
      <c r="AN61" s="26"/>
      <c r="AO61" s="45"/>
      <c r="AP61" s="45"/>
    </row>
    <row r="62" spans="1:42" ht="13.35" customHeight="1" x14ac:dyDescent="0.2">
      <c r="A62" s="85" t="s">
        <v>138</v>
      </c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7"/>
      <c r="AM62" s="57"/>
      <c r="AN62" s="57"/>
      <c r="AO62" s="45"/>
      <c r="AP62" s="45"/>
    </row>
    <row r="63" spans="1:42" x14ac:dyDescent="0.2">
      <c r="A63" s="58" t="s">
        <v>153</v>
      </c>
      <c r="B63" s="84">
        <v>3138882</v>
      </c>
      <c r="C63" s="44">
        <v>71615</v>
      </c>
      <c r="D63" s="7" t="s">
        <v>123</v>
      </c>
      <c r="E63" s="7" t="s">
        <v>23</v>
      </c>
      <c r="F63" s="50">
        <v>36</v>
      </c>
      <c r="G63" s="69" t="s">
        <v>151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30"/>
      <c r="AO63" s="45"/>
      <c r="AP63" s="45"/>
    </row>
    <row r="64" spans="1:42" x14ac:dyDescent="0.2">
      <c r="A64" s="10" t="s">
        <v>116</v>
      </c>
      <c r="B64" s="11">
        <v>3139053</v>
      </c>
      <c r="C64" s="12">
        <v>1047876</v>
      </c>
      <c r="D64" s="13" t="s">
        <v>123</v>
      </c>
      <c r="E64" s="13" t="s">
        <v>23</v>
      </c>
      <c r="F64" s="12">
        <v>36</v>
      </c>
      <c r="G64" s="28" t="s">
        <v>158</v>
      </c>
      <c r="H64" s="29"/>
      <c r="I64" s="29"/>
      <c r="J64" s="29"/>
      <c r="K64" s="29"/>
      <c r="L64" s="29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30"/>
      <c r="AO64" s="45"/>
      <c r="AP64" s="45"/>
    </row>
    <row r="65" spans="1:42" x14ac:dyDescent="0.2">
      <c r="A65" s="85" t="s">
        <v>143</v>
      </c>
      <c r="B65" s="63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7"/>
      <c r="AO65" s="45"/>
      <c r="AP65" s="45"/>
    </row>
    <row r="66" spans="1:42" x14ac:dyDescent="0.2">
      <c r="A66" s="10" t="s">
        <v>62</v>
      </c>
      <c r="B66" s="61">
        <v>1421225</v>
      </c>
      <c r="C66" s="62">
        <v>65764</v>
      </c>
      <c r="D66" s="60" t="s">
        <v>123</v>
      </c>
      <c r="E66" s="60" t="s">
        <v>30</v>
      </c>
      <c r="F66" s="62">
        <v>30</v>
      </c>
      <c r="G66" s="60"/>
      <c r="H66" s="60"/>
      <c r="I66" s="60"/>
      <c r="J66" s="60"/>
      <c r="K66" s="60"/>
      <c r="L66" s="60"/>
      <c r="M66" s="26" t="s">
        <v>52</v>
      </c>
      <c r="N66" s="26" t="s">
        <v>52</v>
      </c>
      <c r="O66" s="26" t="s">
        <v>52</v>
      </c>
      <c r="P66" s="26" t="s">
        <v>52</v>
      </c>
      <c r="Q66" s="26" t="s">
        <v>52</v>
      </c>
      <c r="R66" s="26" t="s">
        <v>52</v>
      </c>
      <c r="S66" s="26" t="s">
        <v>52</v>
      </c>
      <c r="T66" s="26" t="s">
        <v>52</v>
      </c>
      <c r="U66" s="26" t="s">
        <v>52</v>
      </c>
      <c r="V66" s="26" t="s">
        <v>52</v>
      </c>
      <c r="W66" s="26" t="s">
        <v>52</v>
      </c>
      <c r="X66" s="26" t="s">
        <v>52</v>
      </c>
      <c r="Y66" s="26" t="s">
        <v>52</v>
      </c>
      <c r="Z66" s="26" t="s">
        <v>52</v>
      </c>
      <c r="AA66" s="26" t="s">
        <v>52</v>
      </c>
      <c r="AB66" s="26" t="s">
        <v>52</v>
      </c>
      <c r="AC66" s="26" t="s">
        <v>52</v>
      </c>
      <c r="AD66" s="26" t="s">
        <v>52</v>
      </c>
      <c r="AE66" s="26" t="s">
        <v>52</v>
      </c>
      <c r="AF66" s="26" t="s">
        <v>52</v>
      </c>
      <c r="AG66" s="26" t="s">
        <v>52</v>
      </c>
      <c r="AH66" s="26" t="s">
        <v>52</v>
      </c>
      <c r="AI66" s="26" t="s">
        <v>52</v>
      </c>
      <c r="AJ66" s="26" t="s">
        <v>52</v>
      </c>
      <c r="AK66" s="26" t="s">
        <v>52</v>
      </c>
      <c r="AL66" s="26" t="s">
        <v>52</v>
      </c>
      <c r="AM66" s="26" t="s">
        <v>52</v>
      </c>
      <c r="AN66" s="26" t="s">
        <v>52</v>
      </c>
      <c r="AO66" s="45"/>
      <c r="AP66" s="45"/>
    </row>
    <row r="67" spans="1:42" x14ac:dyDescent="0.2">
      <c r="A67" s="10" t="s">
        <v>120</v>
      </c>
      <c r="B67" s="11">
        <v>3121411</v>
      </c>
      <c r="C67" s="12">
        <v>639303</v>
      </c>
      <c r="D67" s="60" t="s">
        <v>123</v>
      </c>
      <c r="E67" s="60" t="s">
        <v>23</v>
      </c>
      <c r="F67" s="62">
        <v>36</v>
      </c>
      <c r="G67" s="13"/>
      <c r="H67" s="13"/>
      <c r="I67" s="13"/>
      <c r="J67" s="13"/>
      <c r="K67" s="13"/>
      <c r="L67" s="13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30"/>
      <c r="AO67" s="45"/>
      <c r="AP67" s="45"/>
    </row>
    <row r="68" spans="1:42" x14ac:dyDescent="0.2">
      <c r="A68" s="58" t="s">
        <v>41</v>
      </c>
      <c r="B68" s="61">
        <v>1158067</v>
      </c>
      <c r="C68" s="62">
        <v>67584</v>
      </c>
      <c r="D68" s="60" t="s">
        <v>122</v>
      </c>
      <c r="E68" s="60" t="s">
        <v>30</v>
      </c>
      <c r="F68" s="62">
        <v>30</v>
      </c>
      <c r="G68" s="60"/>
      <c r="H68" s="60"/>
      <c r="I68" s="60"/>
      <c r="J68" s="60"/>
      <c r="K68" s="60"/>
      <c r="L68" s="60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30"/>
      <c r="AO68" s="45"/>
      <c r="AP68" s="45"/>
    </row>
    <row r="69" spans="1:42" x14ac:dyDescent="0.2">
      <c r="A69" s="41" t="s">
        <v>72</v>
      </c>
      <c r="B69" s="51">
        <v>1452510</v>
      </c>
      <c r="C69" s="12">
        <v>283267</v>
      </c>
      <c r="D69" s="13" t="s">
        <v>142</v>
      </c>
      <c r="E69" s="13" t="s">
        <v>30</v>
      </c>
      <c r="F69" s="12">
        <v>30</v>
      </c>
      <c r="G69" s="13"/>
      <c r="H69" s="13"/>
      <c r="I69" s="13"/>
      <c r="J69" s="13"/>
      <c r="K69" s="13"/>
      <c r="L69" s="13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52"/>
      <c r="AO69" s="45"/>
      <c r="AP69" s="45"/>
    </row>
    <row r="70" spans="1:42" x14ac:dyDescent="0.2">
      <c r="A70" s="10" t="s">
        <v>112</v>
      </c>
      <c r="B70" s="49">
        <v>3049166</v>
      </c>
      <c r="C70" s="50">
        <v>439439</v>
      </c>
      <c r="D70" s="7" t="s">
        <v>144</v>
      </c>
      <c r="E70" s="7" t="s">
        <v>23</v>
      </c>
      <c r="F70" s="50">
        <v>36</v>
      </c>
      <c r="G70" s="7"/>
      <c r="H70" s="7">
        <v>29</v>
      </c>
      <c r="I70" s="7">
        <v>47</v>
      </c>
      <c r="J70" s="7"/>
      <c r="K70" s="7"/>
      <c r="L70" s="7"/>
      <c r="M70" s="35" t="s">
        <v>92</v>
      </c>
      <c r="N70" s="35" t="s">
        <v>92</v>
      </c>
      <c r="O70" s="35" t="s">
        <v>92</v>
      </c>
      <c r="P70" s="35" t="s">
        <v>92</v>
      </c>
      <c r="Q70" s="35" t="s">
        <v>92</v>
      </c>
      <c r="R70" s="35" t="s">
        <v>92</v>
      </c>
      <c r="S70" s="35" t="s">
        <v>92</v>
      </c>
      <c r="T70" s="35" t="s">
        <v>92</v>
      </c>
      <c r="U70" s="35" t="s">
        <v>92</v>
      </c>
      <c r="V70" s="35" t="s">
        <v>92</v>
      </c>
      <c r="W70" s="35" t="s">
        <v>92</v>
      </c>
      <c r="X70" s="35" t="s">
        <v>92</v>
      </c>
      <c r="Y70" s="35" t="s">
        <v>92</v>
      </c>
      <c r="Z70" s="35" t="s">
        <v>92</v>
      </c>
      <c r="AA70" s="35" t="s">
        <v>92</v>
      </c>
      <c r="AB70" s="35" t="s">
        <v>92</v>
      </c>
      <c r="AC70" s="35" t="s">
        <v>92</v>
      </c>
      <c r="AD70" s="35" t="s">
        <v>92</v>
      </c>
      <c r="AE70" s="35" t="s">
        <v>92</v>
      </c>
      <c r="AF70" s="35" t="s">
        <v>92</v>
      </c>
      <c r="AG70" s="35" t="s">
        <v>92</v>
      </c>
      <c r="AH70" s="35" t="s">
        <v>92</v>
      </c>
      <c r="AI70" s="35" t="s">
        <v>92</v>
      </c>
      <c r="AJ70" s="35" t="s">
        <v>92</v>
      </c>
      <c r="AK70" s="35" t="s">
        <v>92</v>
      </c>
      <c r="AL70" s="35" t="s">
        <v>92</v>
      </c>
      <c r="AM70" s="35" t="s">
        <v>92</v>
      </c>
      <c r="AN70" s="35" t="s">
        <v>92</v>
      </c>
      <c r="AO70" s="45"/>
      <c r="AP70" s="45"/>
    </row>
    <row r="71" spans="1:42" x14ac:dyDescent="0.2">
      <c r="A71" s="41" t="s">
        <v>34</v>
      </c>
      <c r="B71" s="51">
        <v>2648703</v>
      </c>
      <c r="C71" s="12">
        <v>94608</v>
      </c>
      <c r="D71" s="13" t="s">
        <v>149</v>
      </c>
      <c r="E71" s="13" t="s">
        <v>30</v>
      </c>
      <c r="F71" s="12">
        <v>30</v>
      </c>
      <c r="G71" s="13"/>
      <c r="H71" s="13"/>
      <c r="I71" s="13"/>
      <c r="J71" s="13"/>
      <c r="K71" s="13"/>
      <c r="L71" s="13"/>
      <c r="M71" s="38" t="s">
        <v>52</v>
      </c>
      <c r="N71" s="38" t="s">
        <v>52</v>
      </c>
      <c r="O71" s="38" t="s">
        <v>52</v>
      </c>
      <c r="P71" s="38" t="s">
        <v>52</v>
      </c>
      <c r="Q71" s="38" t="s">
        <v>52</v>
      </c>
      <c r="R71" s="38" t="s">
        <v>52</v>
      </c>
      <c r="S71" s="38" t="s">
        <v>52</v>
      </c>
      <c r="T71" s="38" t="s">
        <v>52</v>
      </c>
      <c r="U71" s="38" t="s">
        <v>52</v>
      </c>
      <c r="V71" s="38" t="s">
        <v>52</v>
      </c>
      <c r="W71" s="38" t="s">
        <v>52</v>
      </c>
      <c r="X71" s="38" t="s">
        <v>52</v>
      </c>
      <c r="Y71" s="38" t="s">
        <v>52</v>
      </c>
      <c r="Z71" s="38" t="s">
        <v>52</v>
      </c>
      <c r="AA71" s="38" t="s">
        <v>52</v>
      </c>
      <c r="AB71" s="38" t="s">
        <v>52</v>
      </c>
      <c r="AC71" s="38" t="s">
        <v>52</v>
      </c>
      <c r="AD71" s="38" t="s">
        <v>52</v>
      </c>
      <c r="AE71" s="38" t="s">
        <v>52</v>
      </c>
      <c r="AF71" s="38" t="s">
        <v>52</v>
      </c>
      <c r="AG71" s="38" t="s">
        <v>52</v>
      </c>
      <c r="AH71" s="38" t="s">
        <v>52</v>
      </c>
      <c r="AI71" s="38" t="s">
        <v>52</v>
      </c>
      <c r="AJ71" s="38" t="s">
        <v>52</v>
      </c>
      <c r="AK71" s="38" t="s">
        <v>52</v>
      </c>
      <c r="AL71" s="38" t="s">
        <v>52</v>
      </c>
      <c r="AM71" s="38"/>
      <c r="AN71" s="52"/>
      <c r="AO71" s="45"/>
      <c r="AP71" s="45"/>
    </row>
    <row r="72" spans="1:42" x14ac:dyDescent="0.2">
      <c r="A72" s="70" t="s">
        <v>90</v>
      </c>
      <c r="B72" s="63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7"/>
      <c r="AO72" s="45"/>
      <c r="AP72" s="45"/>
    </row>
    <row r="73" spans="1:42" x14ac:dyDescent="0.2">
      <c r="A73" s="41" t="s">
        <v>91</v>
      </c>
      <c r="B73" s="11" t="s">
        <v>92</v>
      </c>
      <c r="C73" s="94" t="s">
        <v>93</v>
      </c>
      <c r="D73" s="95"/>
      <c r="E73" s="95"/>
      <c r="F73" s="95"/>
      <c r="G73" s="95"/>
      <c r="H73" s="95"/>
      <c r="I73" s="95"/>
      <c r="J73" s="95"/>
      <c r="K73" s="95"/>
      <c r="L73" s="95"/>
      <c r="M73" s="92"/>
      <c r="N73" s="92"/>
      <c r="O73" s="92"/>
      <c r="P73" s="92"/>
      <c r="Q73" s="92"/>
      <c r="R73" s="93"/>
      <c r="S73" s="60" t="s">
        <v>128</v>
      </c>
      <c r="T73" s="91" t="s">
        <v>127</v>
      </c>
      <c r="U73" s="92"/>
      <c r="V73" s="92"/>
      <c r="W73" s="92"/>
      <c r="X73" s="92"/>
      <c r="Y73" s="92"/>
      <c r="Z73" s="93"/>
      <c r="AA73" s="60" t="s">
        <v>130</v>
      </c>
      <c r="AB73" s="91" t="s">
        <v>135</v>
      </c>
      <c r="AC73" s="92"/>
      <c r="AD73" s="92"/>
      <c r="AE73" s="92"/>
      <c r="AF73" s="92"/>
      <c r="AG73" s="92"/>
      <c r="AH73" s="93"/>
      <c r="AI73" s="60" t="s">
        <v>102</v>
      </c>
      <c r="AJ73" s="86"/>
      <c r="AK73" s="86"/>
      <c r="AL73" s="86"/>
      <c r="AM73" s="86"/>
      <c r="AN73" s="86"/>
      <c r="AO73" s="86"/>
      <c r="AP73" s="86"/>
    </row>
    <row r="74" spans="1:42" x14ac:dyDescent="0.2">
      <c r="A74" s="41" t="s">
        <v>94</v>
      </c>
      <c r="B74" s="11" t="s">
        <v>95</v>
      </c>
      <c r="C74" s="94" t="s">
        <v>96</v>
      </c>
      <c r="D74" s="95"/>
      <c r="E74" s="95"/>
      <c r="F74" s="95"/>
      <c r="G74" s="95"/>
      <c r="H74" s="95"/>
      <c r="I74" s="95"/>
      <c r="J74" s="95"/>
      <c r="K74" s="95"/>
      <c r="L74" s="95"/>
      <c r="M74" s="92"/>
      <c r="N74" s="92"/>
      <c r="O74" s="92"/>
      <c r="P74" s="92"/>
      <c r="Q74" s="92"/>
      <c r="R74" s="93"/>
      <c r="S74" s="60" t="s">
        <v>129</v>
      </c>
      <c r="T74" s="91" t="s">
        <v>136</v>
      </c>
      <c r="U74" s="92"/>
      <c r="V74" s="92"/>
      <c r="W74" s="92"/>
      <c r="X74" s="92"/>
      <c r="Y74" s="92"/>
      <c r="Z74" s="93"/>
      <c r="AA74" s="60" t="s">
        <v>100</v>
      </c>
      <c r="AB74" s="91" t="s">
        <v>156</v>
      </c>
      <c r="AC74" s="92"/>
      <c r="AD74" s="92"/>
      <c r="AE74" s="92"/>
      <c r="AF74" s="92"/>
      <c r="AG74" s="92"/>
      <c r="AH74" s="93"/>
      <c r="AI74" s="60" t="s">
        <v>155</v>
      </c>
      <c r="AJ74" s="87"/>
      <c r="AK74" s="87"/>
      <c r="AL74" s="87"/>
      <c r="AM74" s="87"/>
      <c r="AN74" s="87"/>
      <c r="AO74" s="87"/>
      <c r="AP74" s="87"/>
    </row>
    <row r="75" spans="1:42" x14ac:dyDescent="0.2">
      <c r="A75" s="41" t="s">
        <v>97</v>
      </c>
      <c r="B75" s="11" t="s">
        <v>52</v>
      </c>
      <c r="C75" s="94" t="s">
        <v>132</v>
      </c>
      <c r="D75" s="95"/>
      <c r="E75" s="95"/>
      <c r="F75" s="95"/>
      <c r="G75" s="95"/>
      <c r="H75" s="95"/>
      <c r="I75" s="95"/>
      <c r="J75" s="95"/>
      <c r="K75" s="95"/>
      <c r="L75" s="95"/>
      <c r="M75" s="92"/>
      <c r="N75" s="92"/>
      <c r="O75" s="92"/>
      <c r="P75" s="92"/>
      <c r="Q75" s="92"/>
      <c r="R75" s="93"/>
      <c r="S75" s="60" t="s">
        <v>131</v>
      </c>
      <c r="T75" s="91" t="s">
        <v>137</v>
      </c>
      <c r="U75" s="92"/>
      <c r="V75" s="92"/>
      <c r="W75" s="92"/>
      <c r="X75" s="92"/>
      <c r="Y75" s="92"/>
      <c r="Z75" s="93"/>
      <c r="AA75" s="60" t="s">
        <v>103</v>
      </c>
      <c r="AB75" s="91"/>
      <c r="AC75" s="92"/>
      <c r="AD75" s="92"/>
      <c r="AE75" s="92"/>
      <c r="AF75" s="92"/>
      <c r="AG75" s="92"/>
      <c r="AH75" s="93"/>
      <c r="AI75" s="60"/>
      <c r="AJ75" s="87"/>
      <c r="AK75" s="87"/>
      <c r="AL75" s="87"/>
      <c r="AM75" s="87"/>
      <c r="AN75" s="87"/>
      <c r="AO75" s="87"/>
      <c r="AP75" s="87"/>
    </row>
    <row r="76" spans="1:42" x14ac:dyDescent="0.2">
      <c r="A76" s="13" t="s">
        <v>98</v>
      </c>
      <c r="B76" s="13" t="s">
        <v>99</v>
      </c>
      <c r="C76" s="94" t="s">
        <v>133</v>
      </c>
      <c r="D76" s="95"/>
      <c r="E76" s="95"/>
      <c r="F76" s="95"/>
      <c r="G76" s="95"/>
      <c r="H76" s="95"/>
      <c r="I76" s="95"/>
      <c r="J76" s="95"/>
      <c r="K76" s="95"/>
      <c r="L76" s="95"/>
      <c r="M76" s="92"/>
      <c r="N76" s="92"/>
      <c r="O76" s="92"/>
      <c r="P76" s="92"/>
      <c r="Q76" s="92"/>
      <c r="R76" s="93"/>
      <c r="S76" s="60" t="s">
        <v>126</v>
      </c>
      <c r="T76" s="91" t="s">
        <v>134</v>
      </c>
      <c r="U76" s="92"/>
      <c r="V76" s="92"/>
      <c r="W76" s="92"/>
      <c r="X76" s="92"/>
      <c r="Y76" s="92"/>
      <c r="Z76" s="93"/>
      <c r="AA76" s="60" t="s">
        <v>101</v>
      </c>
      <c r="AB76" s="91"/>
      <c r="AC76" s="92"/>
      <c r="AD76" s="92"/>
      <c r="AE76" s="92"/>
      <c r="AF76" s="92"/>
      <c r="AG76" s="92"/>
      <c r="AH76" s="93"/>
      <c r="AI76" s="60"/>
      <c r="AJ76" s="87"/>
      <c r="AK76" s="87"/>
      <c r="AL76" s="87"/>
      <c r="AM76" s="87"/>
      <c r="AN76" s="87"/>
      <c r="AO76" s="87"/>
      <c r="AP76" s="87"/>
    </row>
    <row r="77" spans="1:42" x14ac:dyDescent="0.2">
      <c r="A77" s="22"/>
      <c r="B77" s="22"/>
      <c r="C77" s="22"/>
      <c r="D77" s="22"/>
      <c r="E77" s="22"/>
    </row>
    <row r="78" spans="1:42" x14ac:dyDescent="0.2">
      <c r="A78" s="22"/>
      <c r="B78" s="22"/>
      <c r="C78" s="22"/>
      <c r="D78" s="22"/>
      <c r="E78" s="22"/>
    </row>
    <row r="79" spans="1:42" x14ac:dyDescent="0.2">
      <c r="A79" s="23"/>
      <c r="B79" s="22"/>
      <c r="C79" s="22"/>
      <c r="D79" s="22"/>
      <c r="E79" s="22"/>
    </row>
    <row r="80" spans="1:42" x14ac:dyDescent="0.2">
      <c r="A80" s="23"/>
      <c r="B80" s="22"/>
      <c r="C80" s="22"/>
      <c r="D80" s="22"/>
      <c r="E80" s="22"/>
    </row>
    <row r="81" spans="1:5" x14ac:dyDescent="0.2">
      <c r="A81" s="23"/>
      <c r="B81" s="22"/>
      <c r="C81" s="22"/>
      <c r="D81" s="22"/>
      <c r="E81" s="22"/>
    </row>
    <row r="82" spans="1:5" x14ac:dyDescent="0.2">
      <c r="A82" s="22"/>
      <c r="B82" s="22"/>
      <c r="C82" s="22"/>
      <c r="D82" s="22"/>
      <c r="E82" s="22"/>
    </row>
    <row r="83" spans="1:5" x14ac:dyDescent="0.2">
      <c r="A83" s="22"/>
      <c r="B83" s="22"/>
      <c r="C83" s="22"/>
      <c r="D83" s="22"/>
      <c r="E83" s="22"/>
    </row>
    <row r="84" spans="1:5" x14ac:dyDescent="0.2">
      <c r="A84" s="22"/>
      <c r="B84" s="22"/>
      <c r="C84" s="22"/>
      <c r="D84" s="22"/>
      <c r="E84" s="22"/>
    </row>
    <row r="85" spans="1:5" x14ac:dyDescent="0.2">
      <c r="A85" s="22"/>
      <c r="B85" s="22"/>
      <c r="C85" s="22"/>
      <c r="D85" s="22"/>
      <c r="E85" s="22"/>
    </row>
  </sheetData>
  <mergeCells count="33">
    <mergeCell ref="A6:A7"/>
    <mergeCell ref="B6:B7"/>
    <mergeCell ref="A1:AP3"/>
    <mergeCell ref="A4:Q4"/>
    <mergeCell ref="AH4:AP4"/>
    <mergeCell ref="G5:L5"/>
    <mergeCell ref="S4:AE4"/>
    <mergeCell ref="C73:L73"/>
    <mergeCell ref="C74:L74"/>
    <mergeCell ref="C75:L75"/>
    <mergeCell ref="C76:L76"/>
    <mergeCell ref="K6:K7"/>
    <mergeCell ref="L6:L7"/>
    <mergeCell ref="F6:F7"/>
    <mergeCell ref="G6:G7"/>
    <mergeCell ref="H6:H7"/>
    <mergeCell ref="I6:I7"/>
    <mergeCell ref="J6:J7"/>
    <mergeCell ref="E6:E7"/>
    <mergeCell ref="D6:D7"/>
    <mergeCell ref="C6:C7"/>
    <mergeCell ref="AB73:AH73"/>
    <mergeCell ref="M75:R75"/>
    <mergeCell ref="M76:R76"/>
    <mergeCell ref="T76:Z76"/>
    <mergeCell ref="T73:Z73"/>
    <mergeCell ref="T74:Z74"/>
    <mergeCell ref="T75:Z75"/>
    <mergeCell ref="M73:R73"/>
    <mergeCell ref="M74:R74"/>
    <mergeCell ref="AB74:AH74"/>
    <mergeCell ref="AB75:AH75"/>
    <mergeCell ref="AB76:AH76"/>
  </mergeCells>
  <phoneticPr fontId="6" type="noConversion"/>
  <pageMargins left="0.25" right="0.25" top="0.75" bottom="0.75" header="0.51180555555555496" footer="0.51180555555555496"/>
  <pageSetup paperSize="9" scale="40" firstPageNumber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Planilha1!$A$1:$A$11</xm:f>
          </x14:formula1>
          <x14:formula2>
            <xm:f>0</xm:f>
          </x14:formula2>
          <xm:sqref>M84:P84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zoomScaleNormal="100" workbookViewId="0">
      <selection activeCell="N15" sqref="N15"/>
    </sheetView>
  </sheetViews>
  <sheetFormatPr defaultRowHeight="15" x14ac:dyDescent="0.25"/>
  <sheetData/>
  <pageMargins left="0.51180555555555496" right="0.51180555555555496" top="0.78749999999999998" bottom="0.78749999999999998" header="0.51180555555555496" footer="0.51180555555555496"/>
  <pageSetup paperSize="9" scale="48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4"/>
  <sheetViews>
    <sheetView topLeftCell="A79" zoomScaleNormal="100" workbookViewId="0">
      <selection activeCell="A83" sqref="A83"/>
    </sheetView>
  </sheetViews>
  <sheetFormatPr defaultRowHeight="15" x14ac:dyDescent="0.25"/>
  <cols>
    <col min="1" max="1" width="8.85546875" customWidth="1"/>
    <col min="2" max="1025" width="8.7109375" customWidth="1"/>
  </cols>
  <sheetData>
    <row r="1" spans="1:13" x14ac:dyDescent="0.25">
      <c r="A1" t="s">
        <v>100</v>
      </c>
      <c r="B1">
        <v>12</v>
      </c>
    </row>
    <row r="2" spans="1:13" x14ac:dyDescent="0.25">
      <c r="A2" t="s">
        <v>101</v>
      </c>
      <c r="B2">
        <v>12</v>
      </c>
    </row>
    <row r="3" spans="1:13" x14ac:dyDescent="0.25">
      <c r="A3" t="s">
        <v>25</v>
      </c>
      <c r="B3">
        <v>0</v>
      </c>
    </row>
    <row r="4" spans="1:13" x14ac:dyDescent="0.25">
      <c r="A4" t="s">
        <v>13</v>
      </c>
      <c r="B4">
        <v>12</v>
      </c>
    </row>
    <row r="5" spans="1:13" x14ac:dyDescent="0.25">
      <c r="A5" t="s">
        <v>24</v>
      </c>
      <c r="B5">
        <v>8</v>
      </c>
    </row>
    <row r="6" spans="1:13" x14ac:dyDescent="0.25">
      <c r="A6" t="s">
        <v>102</v>
      </c>
      <c r="B6">
        <v>12</v>
      </c>
    </row>
    <row r="7" spans="1:13" x14ac:dyDescent="0.25">
      <c r="A7" t="s">
        <v>11</v>
      </c>
      <c r="B7">
        <v>6</v>
      </c>
    </row>
    <row r="8" spans="1:13" x14ac:dyDescent="0.25">
      <c r="A8" t="s">
        <v>14</v>
      </c>
      <c r="B8">
        <v>6</v>
      </c>
    </row>
    <row r="9" spans="1:13" x14ac:dyDescent="0.25">
      <c r="A9" t="s">
        <v>28</v>
      </c>
      <c r="B9">
        <v>0</v>
      </c>
    </row>
    <row r="10" spans="1:13" x14ac:dyDescent="0.25">
      <c r="A10" t="s">
        <v>103</v>
      </c>
      <c r="B10">
        <v>12</v>
      </c>
    </row>
    <row r="11" spans="1:13" x14ac:dyDescent="0.25">
      <c r="A11" t="s">
        <v>15</v>
      </c>
      <c r="B11">
        <v>12</v>
      </c>
      <c r="C11" t="s">
        <v>100</v>
      </c>
      <c r="D11" t="s">
        <v>101</v>
      </c>
      <c r="E11" t="s">
        <v>25</v>
      </c>
      <c r="F11" t="s">
        <v>13</v>
      </c>
      <c r="G11" t="s">
        <v>24</v>
      </c>
      <c r="H11" t="s">
        <v>102</v>
      </c>
      <c r="I11" t="s">
        <v>11</v>
      </c>
      <c r="J11" t="s">
        <v>14</v>
      </c>
      <c r="K11" t="s">
        <v>28</v>
      </c>
      <c r="L11" t="s">
        <v>103</v>
      </c>
      <c r="M11" t="s">
        <v>15</v>
      </c>
    </row>
    <row r="12" spans="1:13" ht="21" x14ac:dyDescent="0.35">
      <c r="A12" s="1" t="s">
        <v>22</v>
      </c>
      <c r="B12" s="3" t="e">
        <f t="shared" ref="B12:B43" si="0">(C12*$B$1)+(D12*$B$2)+(E12*$B$3)+(F12*$B$4)+(G12*$B$5)+(H12*$B$6)+(I12*$B$7)+(J12*$B$8)+(K12*$B$9)+(L12*$B$10)+(M12*$B$11)</f>
        <v>#REF!</v>
      </c>
      <c r="C12" t="e">
        <f>COUNTIF(EQUIPE!#REF!, "PDN")</f>
        <v>#REF!</v>
      </c>
      <c r="D12" t="e">
        <f>COUNTIF(EQUIPE!#REF!, "PDD")</f>
        <v>#REF!</v>
      </c>
      <c r="E12" t="e">
        <f>COUNTIF(EQUIPE!#REF!, "FO")</f>
        <v>#REF!</v>
      </c>
      <c r="F12" t="e">
        <f>COUNTIF(EQUIPE!#REF!, "D")</f>
        <v>#REF!</v>
      </c>
      <c r="G12" t="e">
        <f>COUNTIF(EQUIPE!#REF!, "M/T")</f>
        <v>#REF!</v>
      </c>
      <c r="H12" t="e">
        <f>COUNTIF(EQUIPE!#REF!, "PFD")</f>
        <v>#REF!</v>
      </c>
      <c r="I12" t="e">
        <f>COUNTIF(EQUIPE!#REF!, "M")</f>
        <v>#REF!</v>
      </c>
      <c r="J12" t="e">
        <f>COUNTIF(EQUIPE!#REF!, "T")</f>
        <v>#REF!</v>
      </c>
      <c r="K12" t="e">
        <f>COUNTIF(EQUIPE!#REF!, "FE")</f>
        <v>#REF!</v>
      </c>
      <c r="L12" t="e">
        <f>COUNTIF(EQUIPE!#REF!,"PFN")</f>
        <v>#REF!</v>
      </c>
      <c r="M12" t="e">
        <f>COUNTIF(EQUIPE!#REF!,"N")</f>
        <v>#REF!</v>
      </c>
    </row>
    <row r="13" spans="1:13" ht="21" x14ac:dyDescent="0.35">
      <c r="A13" s="1" t="s">
        <v>26</v>
      </c>
      <c r="B13" s="3" t="e">
        <f t="shared" si="0"/>
        <v>#REF!</v>
      </c>
      <c r="C13" t="e">
        <f>COUNTIF(EQUIPE!#REF!, "PDN")</f>
        <v>#REF!</v>
      </c>
      <c r="D13" t="e">
        <f>COUNTIF(EQUIPE!#REF!, "PDD")</f>
        <v>#REF!</v>
      </c>
      <c r="E13" t="e">
        <f>COUNTIF(EQUIPE!#REF!, "FO")</f>
        <v>#REF!</v>
      </c>
      <c r="F13" t="e">
        <f>COUNTIF(EQUIPE!#REF!, "D")</f>
        <v>#REF!</v>
      </c>
      <c r="G13" t="e">
        <f>COUNTIF(EQUIPE!#REF!, "M/T")</f>
        <v>#REF!</v>
      </c>
      <c r="H13" t="e">
        <f>COUNTIF(EQUIPE!#REF!, "PFD")</f>
        <v>#REF!</v>
      </c>
      <c r="I13" t="e">
        <f>COUNTIF(EQUIPE!#REF!, "M")</f>
        <v>#REF!</v>
      </c>
      <c r="J13" t="e">
        <f>COUNTIF(EQUIPE!#REF!, "T")</f>
        <v>#REF!</v>
      </c>
      <c r="K13" t="e">
        <f>COUNTIF(EQUIPE!#REF!, "FE")</f>
        <v>#REF!</v>
      </c>
      <c r="L13" t="e">
        <f>COUNTIF(EQUIPE!#REF!,"PFN")</f>
        <v>#REF!</v>
      </c>
      <c r="M13" t="e">
        <f>COUNTIF(EQUIPE!#REF!,"N")</f>
        <v>#REF!</v>
      </c>
    </row>
    <row r="14" spans="1:13" ht="21" x14ac:dyDescent="0.35">
      <c r="A14" s="1" t="s">
        <v>27</v>
      </c>
      <c r="B14" s="3" t="e">
        <f t="shared" si="0"/>
        <v>#REF!</v>
      </c>
      <c r="C14" t="e">
        <f>COUNTIF(EQUIPE!#REF!, "PDN")</f>
        <v>#REF!</v>
      </c>
      <c r="D14" t="e">
        <f>COUNTIF(EQUIPE!#REF!, "PDD")</f>
        <v>#REF!</v>
      </c>
      <c r="E14" t="e">
        <f>COUNTIF(EQUIPE!#REF!, "FO")</f>
        <v>#REF!</v>
      </c>
      <c r="F14" t="e">
        <f>COUNTIF(EQUIPE!#REF!, "D")</f>
        <v>#REF!</v>
      </c>
      <c r="G14" t="e">
        <f>COUNTIF(EQUIPE!#REF!, "M/T")</f>
        <v>#REF!</v>
      </c>
      <c r="H14" t="e">
        <f>COUNTIF(EQUIPE!#REF!, "PFD")</f>
        <v>#REF!</v>
      </c>
      <c r="I14" t="e">
        <f>COUNTIF(EQUIPE!#REF!, "M")</f>
        <v>#REF!</v>
      </c>
      <c r="J14" t="e">
        <f>COUNTIF(EQUIPE!#REF!, "T")</f>
        <v>#REF!</v>
      </c>
      <c r="K14" t="e">
        <f>COUNTIF(EQUIPE!#REF!, "FE")</f>
        <v>#REF!</v>
      </c>
      <c r="L14" t="e">
        <f>COUNTIF(EQUIPE!#REF!,"PFN")</f>
        <v>#REF!</v>
      </c>
      <c r="M14" t="e">
        <f>COUNTIF(EQUIPE!#REF!,"N")</f>
        <v>#REF!</v>
      </c>
    </row>
    <row r="15" spans="1:13" ht="21" x14ac:dyDescent="0.35">
      <c r="A15" s="1" t="s">
        <v>29</v>
      </c>
      <c r="B15" s="3" t="e">
        <f t="shared" si="0"/>
        <v>#REF!</v>
      </c>
      <c r="C15" t="e">
        <f>COUNTIF(EQUIPE!#REF!, "PDN")</f>
        <v>#REF!</v>
      </c>
      <c r="D15" t="e">
        <f>COUNTIF(EQUIPE!#REF!, "PDD")</f>
        <v>#REF!</v>
      </c>
      <c r="E15" t="e">
        <f>COUNTIF(EQUIPE!#REF!, "FO")</f>
        <v>#REF!</v>
      </c>
      <c r="F15" t="e">
        <f>COUNTIF(EQUIPE!#REF!, "D")</f>
        <v>#REF!</v>
      </c>
      <c r="G15" t="e">
        <f>COUNTIF(EQUIPE!#REF!, "M/T")</f>
        <v>#REF!</v>
      </c>
      <c r="H15" t="e">
        <f>COUNTIF(EQUIPE!#REF!, "PFD")</f>
        <v>#REF!</v>
      </c>
      <c r="I15" t="e">
        <f>COUNTIF(EQUIPE!#REF!, "M")</f>
        <v>#REF!</v>
      </c>
      <c r="J15" t="e">
        <f>COUNTIF(EQUIPE!#REF!, "T")</f>
        <v>#REF!</v>
      </c>
      <c r="K15" t="e">
        <f>COUNTIF(EQUIPE!#REF!, "FE")</f>
        <v>#REF!</v>
      </c>
      <c r="L15" t="e">
        <f>COUNTIF(EQUIPE!#REF!,"PFN")</f>
        <v>#REF!</v>
      </c>
      <c r="M15" t="e">
        <f>COUNTIF(EQUIPE!#REF!,"N")</f>
        <v>#REF!</v>
      </c>
    </row>
    <row r="16" spans="1:13" ht="21" x14ac:dyDescent="0.35">
      <c r="A16" s="1" t="s">
        <v>31</v>
      </c>
      <c r="B16" s="3" t="e">
        <f t="shared" si="0"/>
        <v>#REF!</v>
      </c>
      <c r="C16" t="e">
        <f>COUNTIF(EQUIPE!#REF!, "PDN")</f>
        <v>#REF!</v>
      </c>
      <c r="D16" t="e">
        <f>COUNTIF(EQUIPE!#REF!, "PDD")</f>
        <v>#REF!</v>
      </c>
      <c r="E16" t="e">
        <f>COUNTIF(EQUIPE!#REF!, "FO")</f>
        <v>#REF!</v>
      </c>
      <c r="F16" t="e">
        <f>COUNTIF(EQUIPE!#REF!, "D")</f>
        <v>#REF!</v>
      </c>
      <c r="G16" t="e">
        <f>COUNTIF(EQUIPE!#REF!, "M/T")</f>
        <v>#REF!</v>
      </c>
      <c r="H16" t="e">
        <f>COUNTIF(EQUIPE!#REF!, "PFD")</f>
        <v>#REF!</v>
      </c>
      <c r="I16" t="e">
        <f>COUNTIF(EQUIPE!#REF!, "M")</f>
        <v>#REF!</v>
      </c>
      <c r="J16" t="e">
        <f>COUNTIF(EQUIPE!#REF!, "T")</f>
        <v>#REF!</v>
      </c>
      <c r="K16" t="e">
        <f>COUNTIF(EQUIPE!#REF!, "FE")</f>
        <v>#REF!</v>
      </c>
      <c r="L16" t="e">
        <f>COUNTIF(EQUIPE!#REF!,"PFN")</f>
        <v>#REF!</v>
      </c>
      <c r="M16" t="e">
        <f>COUNTIF(EQUIPE!#REF!,"N")</f>
        <v>#REF!</v>
      </c>
    </row>
    <row r="17" spans="1:13" ht="21" x14ac:dyDescent="0.35">
      <c r="A17" s="1" t="s">
        <v>32</v>
      </c>
      <c r="B17" s="3" t="e">
        <f t="shared" si="0"/>
        <v>#REF!</v>
      </c>
      <c r="C17" t="e">
        <f>COUNTIF(EQUIPE!#REF!, "PDN")</f>
        <v>#REF!</v>
      </c>
      <c r="D17" t="e">
        <f>COUNTIF(EQUIPE!#REF!, "PDD")</f>
        <v>#REF!</v>
      </c>
      <c r="E17" t="e">
        <f>COUNTIF(EQUIPE!#REF!, "FO")</f>
        <v>#REF!</v>
      </c>
      <c r="F17" t="e">
        <f>COUNTIF(EQUIPE!#REF!, "D")</f>
        <v>#REF!</v>
      </c>
      <c r="G17" t="e">
        <f>COUNTIF(EQUIPE!#REF!, "M/T")</f>
        <v>#REF!</v>
      </c>
      <c r="H17" t="e">
        <f>COUNTIF(EQUIPE!#REF!, "PFD")</f>
        <v>#REF!</v>
      </c>
      <c r="I17" t="e">
        <f>COUNTIF(EQUIPE!#REF!, "M")</f>
        <v>#REF!</v>
      </c>
      <c r="J17" t="e">
        <f>COUNTIF(EQUIPE!#REF!, "T")</f>
        <v>#REF!</v>
      </c>
      <c r="K17" t="e">
        <f>COUNTIF(EQUIPE!#REF!, "FE")</f>
        <v>#REF!</v>
      </c>
      <c r="L17" t="e">
        <f>COUNTIF(EQUIPE!#REF!,"PFN")</f>
        <v>#REF!</v>
      </c>
      <c r="M17" t="e">
        <f>COUNTIF(EQUIPE!#REF!,"N")</f>
        <v>#REF!</v>
      </c>
    </row>
    <row r="18" spans="1:13" ht="21" x14ac:dyDescent="0.35">
      <c r="A18" s="1" t="s">
        <v>33</v>
      </c>
      <c r="B18" s="3" t="e">
        <f t="shared" si="0"/>
        <v>#REF!</v>
      </c>
      <c r="C18" t="e">
        <f>COUNTIF(EQUIPE!#REF!, "PDN")</f>
        <v>#REF!</v>
      </c>
      <c r="D18" t="e">
        <f>COUNTIF(EQUIPE!#REF!, "PDD")</f>
        <v>#REF!</v>
      </c>
      <c r="E18" t="e">
        <f>COUNTIF(EQUIPE!#REF!, "FO")</f>
        <v>#REF!</v>
      </c>
      <c r="F18" t="e">
        <f>COUNTIF(EQUIPE!#REF!, "D")</f>
        <v>#REF!</v>
      </c>
      <c r="G18" t="e">
        <f>COUNTIF(EQUIPE!#REF!, "M/T")</f>
        <v>#REF!</v>
      </c>
      <c r="H18" t="e">
        <f>COUNTIF(EQUIPE!#REF!, "PFD")</f>
        <v>#REF!</v>
      </c>
      <c r="I18" t="e">
        <f>COUNTIF(EQUIPE!#REF!, "M")</f>
        <v>#REF!</v>
      </c>
      <c r="J18" t="e">
        <f>COUNTIF(EQUIPE!#REF!, "T")</f>
        <v>#REF!</v>
      </c>
      <c r="K18" t="e">
        <f>COUNTIF(EQUIPE!#REF!, "FE")</f>
        <v>#REF!</v>
      </c>
      <c r="L18" t="e">
        <f>COUNTIF(EQUIPE!#REF!,"PFN")</f>
        <v>#REF!</v>
      </c>
      <c r="M18" t="e">
        <f>COUNTIF(EQUIPE!#REF!,"N")</f>
        <v>#REF!</v>
      </c>
    </row>
    <row r="19" spans="1:13" ht="21" x14ac:dyDescent="0.35">
      <c r="A19" s="1" t="s">
        <v>34</v>
      </c>
      <c r="B19" s="3" t="e">
        <f t="shared" si="0"/>
        <v>#REF!</v>
      </c>
      <c r="C19" t="e">
        <f>COUNTIF(EQUIPE!#REF!, "PDN")</f>
        <v>#REF!</v>
      </c>
      <c r="D19" t="e">
        <f>COUNTIF(EQUIPE!#REF!, "PDD")</f>
        <v>#REF!</v>
      </c>
      <c r="E19" t="e">
        <f>COUNTIF(EQUIPE!#REF!, "FO")</f>
        <v>#REF!</v>
      </c>
      <c r="F19" t="e">
        <f>COUNTIF(EQUIPE!#REF!, "D")</f>
        <v>#REF!</v>
      </c>
      <c r="G19" t="e">
        <f>COUNTIF(EQUIPE!#REF!, "M/T")</f>
        <v>#REF!</v>
      </c>
      <c r="H19" t="e">
        <f>COUNTIF(EQUIPE!#REF!, "PFD")</f>
        <v>#REF!</v>
      </c>
      <c r="I19" t="e">
        <f>COUNTIF(EQUIPE!#REF!, "M")</f>
        <v>#REF!</v>
      </c>
      <c r="J19" t="e">
        <f>COUNTIF(EQUIPE!#REF!, "T")</f>
        <v>#REF!</v>
      </c>
      <c r="K19" t="e">
        <f>COUNTIF(EQUIPE!#REF!, "FE")</f>
        <v>#REF!</v>
      </c>
      <c r="L19" t="e">
        <f>COUNTIF(EQUIPE!#REF!,"PFN")</f>
        <v>#REF!</v>
      </c>
      <c r="M19" t="e">
        <f>COUNTIF(EQUIPE!#REF!,"N")</f>
        <v>#REF!</v>
      </c>
    </row>
    <row r="20" spans="1:13" ht="21" x14ac:dyDescent="0.35">
      <c r="A20" s="1" t="s">
        <v>35</v>
      </c>
      <c r="B20" s="3" t="e">
        <f t="shared" si="0"/>
        <v>#REF!</v>
      </c>
      <c r="C20" t="e">
        <f>COUNTIF(EQUIPE!#REF!, "PDN")</f>
        <v>#REF!</v>
      </c>
      <c r="D20" t="e">
        <f>COUNTIF(EQUIPE!#REF!, "PDD")</f>
        <v>#REF!</v>
      </c>
      <c r="E20" t="e">
        <f>COUNTIF(EQUIPE!#REF!, "FO")</f>
        <v>#REF!</v>
      </c>
      <c r="F20" t="e">
        <f>COUNTIF(EQUIPE!#REF!, "D")</f>
        <v>#REF!</v>
      </c>
      <c r="G20" t="e">
        <f>COUNTIF(EQUIPE!#REF!, "M/T")</f>
        <v>#REF!</v>
      </c>
      <c r="H20" t="e">
        <f>COUNTIF(EQUIPE!#REF!, "PFD")</f>
        <v>#REF!</v>
      </c>
      <c r="I20" t="e">
        <f>COUNTIF(EQUIPE!#REF!, "M")</f>
        <v>#REF!</v>
      </c>
      <c r="J20" t="e">
        <f>COUNTIF(EQUIPE!#REF!, "T")</f>
        <v>#REF!</v>
      </c>
      <c r="K20" t="e">
        <f>COUNTIF(EQUIPE!#REF!, "FE")</f>
        <v>#REF!</v>
      </c>
      <c r="L20" t="e">
        <f>COUNTIF(EQUIPE!#REF!,"PFN")</f>
        <v>#REF!</v>
      </c>
      <c r="M20" t="e">
        <f>COUNTIF(EQUIPE!#REF!,"N")</f>
        <v>#REF!</v>
      </c>
    </row>
    <row r="21" spans="1:13" ht="21" x14ac:dyDescent="0.35">
      <c r="A21" s="4" t="s">
        <v>36</v>
      </c>
      <c r="B21" s="3" t="e">
        <f t="shared" si="0"/>
        <v>#REF!</v>
      </c>
      <c r="C21" t="e">
        <f>COUNTIF(EQUIPE!#REF!, "PDN")</f>
        <v>#REF!</v>
      </c>
      <c r="D21" t="e">
        <f>COUNTIF(EQUIPE!#REF!, "PDD")</f>
        <v>#REF!</v>
      </c>
      <c r="E21" t="e">
        <f>COUNTIF(EQUIPE!#REF!, "FO")</f>
        <v>#REF!</v>
      </c>
      <c r="F21" t="e">
        <f>COUNTIF(EQUIPE!#REF!, "D")</f>
        <v>#REF!</v>
      </c>
      <c r="G21" t="e">
        <f>COUNTIF(EQUIPE!#REF!, "M/T")</f>
        <v>#REF!</v>
      </c>
      <c r="H21" t="e">
        <f>COUNTIF(EQUIPE!#REF!, "PFD")</f>
        <v>#REF!</v>
      </c>
      <c r="I21" t="e">
        <f>COUNTIF(EQUIPE!#REF!, "M")</f>
        <v>#REF!</v>
      </c>
      <c r="J21" t="e">
        <f>COUNTIF(EQUIPE!#REF!, "T")</f>
        <v>#REF!</v>
      </c>
      <c r="K21" t="e">
        <f>COUNTIF(EQUIPE!#REF!, "FE")</f>
        <v>#REF!</v>
      </c>
      <c r="L21" t="e">
        <f>COUNTIF(EQUIPE!#REF!,"PFN")</f>
        <v>#REF!</v>
      </c>
      <c r="M21" t="e">
        <f>COUNTIF(EQUIPE!#REF!,"N")</f>
        <v>#REF!</v>
      </c>
    </row>
    <row r="22" spans="1:13" ht="21" x14ac:dyDescent="0.35">
      <c r="A22" s="2" t="s">
        <v>104</v>
      </c>
      <c r="B22" s="3" t="e">
        <f t="shared" si="0"/>
        <v>#REF!</v>
      </c>
      <c r="C22" t="e">
        <f>COUNTIF(EQUIPE!#REF!, "PDN")</f>
        <v>#REF!</v>
      </c>
      <c r="D22" t="e">
        <f>COUNTIF(EQUIPE!#REF!, "PDD")</f>
        <v>#REF!</v>
      </c>
      <c r="E22" t="e">
        <f>COUNTIF(EQUIPE!#REF!, "FO")</f>
        <v>#REF!</v>
      </c>
      <c r="F22" t="e">
        <f>COUNTIF(EQUIPE!#REF!, "D")</f>
        <v>#REF!</v>
      </c>
      <c r="G22" t="e">
        <f>COUNTIF(EQUIPE!#REF!, "M/T")</f>
        <v>#REF!</v>
      </c>
      <c r="H22" t="e">
        <f>COUNTIF(EQUIPE!#REF!, "PFD")</f>
        <v>#REF!</v>
      </c>
      <c r="I22" t="e">
        <f>COUNTIF(EQUIPE!#REF!, "M")</f>
        <v>#REF!</v>
      </c>
      <c r="J22" t="e">
        <f>COUNTIF(EQUIPE!#REF!, "T")</f>
        <v>#REF!</v>
      </c>
      <c r="K22" t="e">
        <f>COUNTIF(EQUIPE!#REF!, "FE")</f>
        <v>#REF!</v>
      </c>
      <c r="L22" t="e">
        <f>COUNTIF(EQUIPE!#REF!,"PFN")</f>
        <v>#REF!</v>
      </c>
      <c r="M22" t="e">
        <f>COUNTIF(EQUIPE!#REF!,"N")</f>
        <v>#REF!</v>
      </c>
    </row>
    <row r="23" spans="1:13" ht="21" x14ac:dyDescent="0.35">
      <c r="A23" s="2" t="s">
        <v>39</v>
      </c>
      <c r="B23" s="3" t="e">
        <f t="shared" si="0"/>
        <v>#REF!</v>
      </c>
      <c r="C23" t="e">
        <f>COUNTIF(EQUIPE!#REF!, "PDN")</f>
        <v>#REF!</v>
      </c>
      <c r="D23" t="e">
        <f>COUNTIF(EQUIPE!#REF!, "PDD")</f>
        <v>#REF!</v>
      </c>
      <c r="E23" t="e">
        <f>COUNTIF(EQUIPE!#REF!, "FO")</f>
        <v>#REF!</v>
      </c>
      <c r="F23" t="e">
        <f>COUNTIF(EQUIPE!#REF!, "D")</f>
        <v>#REF!</v>
      </c>
      <c r="G23" t="e">
        <f>COUNTIF(EQUIPE!#REF!, "M/T")</f>
        <v>#REF!</v>
      </c>
      <c r="H23" t="e">
        <f>COUNTIF(EQUIPE!#REF!, "PFD")</f>
        <v>#REF!</v>
      </c>
      <c r="I23" t="e">
        <f>COUNTIF(EQUIPE!#REF!, "M")</f>
        <v>#REF!</v>
      </c>
      <c r="J23" t="e">
        <f>COUNTIF(EQUIPE!#REF!, "T")</f>
        <v>#REF!</v>
      </c>
      <c r="K23" t="e">
        <f>COUNTIF(EQUIPE!#REF!, "FE")</f>
        <v>#REF!</v>
      </c>
      <c r="L23" t="e">
        <f>COUNTIF(EQUIPE!#REF!,"PFN")</f>
        <v>#REF!</v>
      </c>
      <c r="M23" t="e">
        <f>COUNTIF(EQUIPE!#REF!,"N")</f>
        <v>#REF!</v>
      </c>
    </row>
    <row r="24" spans="1:13" ht="21" x14ac:dyDescent="0.35">
      <c r="A24" s="2" t="s">
        <v>40</v>
      </c>
      <c r="B24" s="3" t="e">
        <f t="shared" si="0"/>
        <v>#REF!</v>
      </c>
      <c r="C24" t="e">
        <f>COUNTIF(EQUIPE!#REF!, "PDN")</f>
        <v>#REF!</v>
      </c>
      <c r="D24" t="e">
        <f>COUNTIF(EQUIPE!#REF!, "PDD")</f>
        <v>#REF!</v>
      </c>
      <c r="E24" t="e">
        <f>COUNTIF(EQUIPE!#REF!, "FO")</f>
        <v>#REF!</v>
      </c>
      <c r="F24" t="e">
        <f>COUNTIF(EQUIPE!#REF!, "D")</f>
        <v>#REF!</v>
      </c>
      <c r="G24" t="e">
        <f>COUNTIF(EQUIPE!#REF!, "M/T")</f>
        <v>#REF!</v>
      </c>
      <c r="H24" t="e">
        <f>COUNTIF(EQUIPE!#REF!, "PFD")</f>
        <v>#REF!</v>
      </c>
      <c r="I24" t="e">
        <f>COUNTIF(EQUIPE!#REF!, "M")</f>
        <v>#REF!</v>
      </c>
      <c r="J24" t="e">
        <f>COUNTIF(EQUIPE!#REF!, "T")</f>
        <v>#REF!</v>
      </c>
      <c r="K24" t="e">
        <f>COUNTIF(EQUIPE!#REF!, "FE")</f>
        <v>#REF!</v>
      </c>
      <c r="L24" t="e">
        <f>COUNTIF(EQUIPE!#REF!,"PFN")</f>
        <v>#REF!</v>
      </c>
      <c r="M24" t="e">
        <f>COUNTIF(EQUIPE!#REF!,"N")</f>
        <v>#REF!</v>
      </c>
    </row>
    <row r="25" spans="1:13" ht="21" x14ac:dyDescent="0.35">
      <c r="A25" s="2" t="s">
        <v>41</v>
      </c>
      <c r="B25" s="3" t="e">
        <f t="shared" si="0"/>
        <v>#REF!</v>
      </c>
      <c r="C25" t="e">
        <f>COUNTIF(EQUIPE!#REF!, "PDN")</f>
        <v>#REF!</v>
      </c>
      <c r="D25" t="e">
        <f>COUNTIF(EQUIPE!#REF!, "PDD")</f>
        <v>#REF!</v>
      </c>
      <c r="E25" t="e">
        <f>COUNTIF(EQUIPE!#REF!, "FO")</f>
        <v>#REF!</v>
      </c>
      <c r="F25" t="e">
        <f>COUNTIF(EQUIPE!#REF!, "D")</f>
        <v>#REF!</v>
      </c>
      <c r="G25" t="e">
        <f>COUNTIF(EQUIPE!#REF!, "M/T")</f>
        <v>#REF!</v>
      </c>
      <c r="H25" t="e">
        <f>COUNTIF(EQUIPE!#REF!, "PFD")</f>
        <v>#REF!</v>
      </c>
      <c r="I25" t="e">
        <f>COUNTIF(EQUIPE!#REF!, "M")</f>
        <v>#REF!</v>
      </c>
      <c r="J25" t="e">
        <f>COUNTIF(EQUIPE!#REF!, "T")</f>
        <v>#REF!</v>
      </c>
      <c r="K25" t="e">
        <f>COUNTIF(EQUIPE!#REF!, "FE")</f>
        <v>#REF!</v>
      </c>
      <c r="L25" t="e">
        <f>COUNTIF(EQUIPE!#REF!,"PFN")</f>
        <v>#REF!</v>
      </c>
      <c r="M25" t="e">
        <f>COUNTIF(EQUIPE!#REF!,"N")</f>
        <v>#REF!</v>
      </c>
    </row>
    <row r="26" spans="1:13" ht="21" x14ac:dyDescent="0.35">
      <c r="A26" s="2" t="s">
        <v>42</v>
      </c>
      <c r="B26" s="3" t="e">
        <f t="shared" si="0"/>
        <v>#REF!</v>
      </c>
      <c r="C26" t="e">
        <f>COUNTIF(EQUIPE!#REF!, "PDN")</f>
        <v>#REF!</v>
      </c>
      <c r="D26" t="e">
        <f>COUNTIF(EQUIPE!#REF!, "PDD")</f>
        <v>#REF!</v>
      </c>
      <c r="E26" t="e">
        <f>COUNTIF(EQUIPE!#REF!, "FO")</f>
        <v>#REF!</v>
      </c>
      <c r="F26" t="e">
        <f>COUNTIF(EQUIPE!#REF!, "D")</f>
        <v>#REF!</v>
      </c>
      <c r="G26" t="e">
        <f>COUNTIF(EQUIPE!#REF!, "M/T")</f>
        <v>#REF!</v>
      </c>
      <c r="H26" t="e">
        <f>COUNTIF(EQUIPE!#REF!, "PFD")</f>
        <v>#REF!</v>
      </c>
      <c r="I26" t="e">
        <f>COUNTIF(EQUIPE!#REF!, "M")</f>
        <v>#REF!</v>
      </c>
      <c r="J26" t="e">
        <f>COUNTIF(EQUIPE!#REF!, "T")</f>
        <v>#REF!</v>
      </c>
      <c r="K26" t="e">
        <f>COUNTIF(EQUIPE!#REF!, "FE")</f>
        <v>#REF!</v>
      </c>
      <c r="L26" t="e">
        <f>COUNTIF(EQUIPE!#REF!,"PFN")</f>
        <v>#REF!</v>
      </c>
      <c r="M26" t="e">
        <f>COUNTIF(EQUIPE!#REF!,"N")</f>
        <v>#REF!</v>
      </c>
    </row>
    <row r="27" spans="1:13" ht="21" x14ac:dyDescent="0.35">
      <c r="A27" s="2" t="s">
        <v>43</v>
      </c>
      <c r="B27" s="3" t="e">
        <f t="shared" si="0"/>
        <v>#REF!</v>
      </c>
      <c r="C27" t="e">
        <f>COUNTIF(EQUIPE!#REF!, "PDN")</f>
        <v>#REF!</v>
      </c>
      <c r="D27" t="e">
        <f>COUNTIF(EQUIPE!#REF!, "PDD")</f>
        <v>#REF!</v>
      </c>
      <c r="E27" t="e">
        <f>COUNTIF(EQUIPE!#REF!, "FO")</f>
        <v>#REF!</v>
      </c>
      <c r="F27" t="e">
        <f>COUNTIF(EQUIPE!#REF!, "D")</f>
        <v>#REF!</v>
      </c>
      <c r="G27" t="e">
        <f>COUNTIF(EQUIPE!#REF!, "M/T")</f>
        <v>#REF!</v>
      </c>
      <c r="H27" t="e">
        <f>COUNTIF(EQUIPE!#REF!, "PFD")</f>
        <v>#REF!</v>
      </c>
      <c r="I27" t="e">
        <f>COUNTIF(EQUIPE!#REF!, "M")</f>
        <v>#REF!</v>
      </c>
      <c r="J27" t="e">
        <f>COUNTIF(EQUIPE!#REF!, "T")</f>
        <v>#REF!</v>
      </c>
      <c r="K27" t="e">
        <f>COUNTIF(EQUIPE!#REF!, "FE")</f>
        <v>#REF!</v>
      </c>
      <c r="L27" t="e">
        <f>COUNTIF(EQUIPE!#REF!,"PFN")</f>
        <v>#REF!</v>
      </c>
      <c r="M27" t="e">
        <f>COUNTIF(EQUIPE!#REF!,"N")</f>
        <v>#REF!</v>
      </c>
    </row>
    <row r="28" spans="1:13" ht="21" x14ac:dyDescent="0.35">
      <c r="A28" s="2" t="s">
        <v>105</v>
      </c>
      <c r="B28" s="3" t="e">
        <f t="shared" si="0"/>
        <v>#REF!</v>
      </c>
      <c r="C28" t="e">
        <f>COUNTIF(EQUIPE!#REF!, "PDN")</f>
        <v>#REF!</v>
      </c>
      <c r="D28" t="e">
        <f>COUNTIF(EQUIPE!#REF!, "PDD")</f>
        <v>#REF!</v>
      </c>
      <c r="E28" t="e">
        <f>COUNTIF(EQUIPE!#REF!, "FO")</f>
        <v>#REF!</v>
      </c>
      <c r="F28" t="e">
        <f>COUNTIF(EQUIPE!#REF!, "D")</f>
        <v>#REF!</v>
      </c>
      <c r="G28" t="e">
        <f>COUNTIF(EQUIPE!#REF!, "M/T")</f>
        <v>#REF!</v>
      </c>
      <c r="H28" t="e">
        <f>COUNTIF(EQUIPE!#REF!, "PFD")</f>
        <v>#REF!</v>
      </c>
      <c r="I28" t="e">
        <f>COUNTIF(EQUIPE!#REF!, "M")</f>
        <v>#REF!</v>
      </c>
      <c r="J28" t="e">
        <f>COUNTIF(EQUIPE!#REF!, "T")</f>
        <v>#REF!</v>
      </c>
      <c r="K28" t="e">
        <f>COUNTIF(EQUIPE!#REF!, "FE")</f>
        <v>#REF!</v>
      </c>
      <c r="L28" t="e">
        <f>COUNTIF(EQUIPE!#REF!,"PFN")</f>
        <v>#REF!</v>
      </c>
      <c r="M28" t="e">
        <f>COUNTIF(EQUIPE!#REF!,"N")</f>
        <v>#REF!</v>
      </c>
    </row>
    <row r="29" spans="1:13" ht="21" x14ac:dyDescent="0.35">
      <c r="A29" s="2" t="s">
        <v>44</v>
      </c>
      <c r="B29" s="3" t="e">
        <f t="shared" si="0"/>
        <v>#REF!</v>
      </c>
      <c r="C29" t="e">
        <f>COUNTIF(EQUIPE!#REF!, "PDN")</f>
        <v>#REF!</v>
      </c>
      <c r="D29" t="e">
        <f>COUNTIF(EQUIPE!#REF!, "PDD")</f>
        <v>#REF!</v>
      </c>
      <c r="E29" t="e">
        <f>COUNTIF(EQUIPE!#REF!, "FO")</f>
        <v>#REF!</v>
      </c>
      <c r="F29" t="e">
        <f>COUNTIF(EQUIPE!#REF!, "D")</f>
        <v>#REF!</v>
      </c>
      <c r="G29" t="e">
        <f>COUNTIF(EQUIPE!#REF!, "M/T")</f>
        <v>#REF!</v>
      </c>
      <c r="H29" t="e">
        <f>COUNTIF(EQUIPE!#REF!, "PFD")</f>
        <v>#REF!</v>
      </c>
      <c r="I29" t="e">
        <f>COUNTIF(EQUIPE!#REF!, "M")</f>
        <v>#REF!</v>
      </c>
      <c r="J29" t="e">
        <f>COUNTIF(EQUIPE!#REF!, "T")</f>
        <v>#REF!</v>
      </c>
      <c r="K29" t="e">
        <f>COUNTIF(EQUIPE!#REF!, "FE")</f>
        <v>#REF!</v>
      </c>
      <c r="L29" t="e">
        <f>COUNTIF(EQUIPE!#REF!,"PFN")</f>
        <v>#REF!</v>
      </c>
      <c r="M29" t="e">
        <f>COUNTIF(EQUIPE!#REF!,"N")</f>
        <v>#REF!</v>
      </c>
    </row>
    <row r="30" spans="1:13" ht="21" x14ac:dyDescent="0.35">
      <c r="A30" s="2" t="s">
        <v>61</v>
      </c>
      <c r="B30" s="3" t="e">
        <f t="shared" si="0"/>
        <v>#REF!</v>
      </c>
      <c r="C30" t="e">
        <f>COUNTIF(EQUIPE!#REF!, "PDN")</f>
        <v>#REF!</v>
      </c>
      <c r="D30" t="e">
        <f>COUNTIF(EQUIPE!#REF!, "PDD")</f>
        <v>#REF!</v>
      </c>
      <c r="E30" t="e">
        <f>COUNTIF(EQUIPE!#REF!, "FO")</f>
        <v>#REF!</v>
      </c>
      <c r="F30" t="e">
        <f>COUNTIF(EQUIPE!#REF!, "D")</f>
        <v>#REF!</v>
      </c>
      <c r="G30" t="e">
        <f>COUNTIF(EQUIPE!#REF!, "M/T")</f>
        <v>#REF!</v>
      </c>
      <c r="H30" t="e">
        <f>COUNTIF(EQUIPE!#REF!, "PFD")</f>
        <v>#REF!</v>
      </c>
      <c r="I30" t="e">
        <f>COUNTIF(EQUIPE!#REF!, "M")</f>
        <v>#REF!</v>
      </c>
      <c r="J30" t="e">
        <f>COUNTIF(EQUIPE!#REF!, "T")</f>
        <v>#REF!</v>
      </c>
      <c r="K30" t="e">
        <f>COUNTIF(EQUIPE!#REF!, "FE")</f>
        <v>#REF!</v>
      </c>
      <c r="L30" t="e">
        <f>COUNTIF(EQUIPE!#REF!,"PFN")</f>
        <v>#REF!</v>
      </c>
      <c r="M30" t="e">
        <f>COUNTIF(EQUIPE!#REF!,"N")</f>
        <v>#REF!</v>
      </c>
    </row>
    <row r="31" spans="1:13" ht="21" x14ac:dyDescent="0.35">
      <c r="A31" s="5"/>
      <c r="B31" s="3" t="e">
        <f t="shared" si="0"/>
        <v>#REF!</v>
      </c>
      <c r="C31" t="e">
        <f>COUNTIF(EQUIPE!#REF!, "PDN")</f>
        <v>#REF!</v>
      </c>
      <c r="D31" t="e">
        <f>COUNTIF(EQUIPE!#REF!, "PDD")</f>
        <v>#REF!</v>
      </c>
      <c r="E31" t="e">
        <f>COUNTIF(EQUIPE!#REF!, "FO")</f>
        <v>#REF!</v>
      </c>
      <c r="F31" t="e">
        <f>COUNTIF(EQUIPE!#REF!, "D")</f>
        <v>#REF!</v>
      </c>
      <c r="G31" t="e">
        <f>COUNTIF(EQUIPE!#REF!, "M/T")</f>
        <v>#REF!</v>
      </c>
      <c r="H31" t="e">
        <f>COUNTIF(EQUIPE!#REF!, "PFD")</f>
        <v>#REF!</v>
      </c>
      <c r="I31" t="e">
        <f>COUNTIF(EQUIPE!#REF!, "M")</f>
        <v>#REF!</v>
      </c>
      <c r="J31" t="e">
        <f>COUNTIF(EQUIPE!#REF!, "T")</f>
        <v>#REF!</v>
      </c>
      <c r="K31" t="e">
        <f>COUNTIF(EQUIPE!#REF!, "FE")</f>
        <v>#REF!</v>
      </c>
      <c r="L31" t="e">
        <f>COUNTIF(EQUIPE!#REF!,"PFN")</f>
        <v>#REF!</v>
      </c>
      <c r="M31" t="e">
        <f>COUNTIF(EQUIPE!#REF!,"N")</f>
        <v>#REF!</v>
      </c>
    </row>
    <row r="32" spans="1:13" ht="21" x14ac:dyDescent="0.35">
      <c r="A32" s="1" t="s">
        <v>45</v>
      </c>
      <c r="B32" s="3" t="e">
        <f t="shared" si="0"/>
        <v>#REF!</v>
      </c>
      <c r="C32" t="e">
        <f>COUNTIF(EQUIPE!#REF!, "PDN")</f>
        <v>#REF!</v>
      </c>
      <c r="D32" t="e">
        <f>COUNTIF(EQUIPE!#REF!, "PDD")</f>
        <v>#REF!</v>
      </c>
      <c r="E32" t="e">
        <f>COUNTIF(EQUIPE!#REF!, "FO")</f>
        <v>#REF!</v>
      </c>
      <c r="F32" t="e">
        <f>COUNTIF(EQUIPE!#REF!, "D")</f>
        <v>#REF!</v>
      </c>
      <c r="G32" t="e">
        <f>COUNTIF(EQUIPE!#REF!, "M/T")</f>
        <v>#REF!</v>
      </c>
      <c r="H32" t="e">
        <f>COUNTIF(EQUIPE!#REF!, "PFD")</f>
        <v>#REF!</v>
      </c>
      <c r="I32" t="e">
        <f>COUNTIF(EQUIPE!#REF!, "M")</f>
        <v>#REF!</v>
      </c>
      <c r="J32" t="e">
        <f>COUNTIF(EQUIPE!#REF!, "T")</f>
        <v>#REF!</v>
      </c>
      <c r="K32" t="e">
        <f>COUNTIF(EQUIPE!#REF!, "FE")</f>
        <v>#REF!</v>
      </c>
      <c r="L32" t="e">
        <f>COUNTIF(EQUIPE!#REF!,"PFN")</f>
        <v>#REF!</v>
      </c>
      <c r="M32" t="e">
        <f>COUNTIF(EQUIPE!#REF!,"N")</f>
        <v>#REF!</v>
      </c>
    </row>
    <row r="33" spans="1:13" ht="21" x14ac:dyDescent="0.35">
      <c r="A33" s="1" t="s">
        <v>47</v>
      </c>
      <c r="B33" s="3" t="e">
        <f t="shared" si="0"/>
        <v>#REF!</v>
      </c>
      <c r="C33" t="e">
        <f>COUNTIF(EQUIPE!#REF!, "PDN")</f>
        <v>#REF!</v>
      </c>
      <c r="D33" t="e">
        <f>COUNTIF(EQUIPE!#REF!, "PDD")</f>
        <v>#REF!</v>
      </c>
      <c r="E33" t="e">
        <f>COUNTIF(EQUIPE!#REF!, "FO")</f>
        <v>#REF!</v>
      </c>
      <c r="F33" t="e">
        <f>COUNTIF(EQUIPE!#REF!, "D")</f>
        <v>#REF!</v>
      </c>
      <c r="G33" t="e">
        <f>COUNTIF(EQUIPE!#REF!, "M/T")</f>
        <v>#REF!</v>
      </c>
      <c r="H33" t="e">
        <f>COUNTIF(EQUIPE!#REF!, "PFD")</f>
        <v>#REF!</v>
      </c>
      <c r="I33" t="e">
        <f>COUNTIF(EQUIPE!#REF!, "M")</f>
        <v>#REF!</v>
      </c>
      <c r="J33" t="e">
        <f>COUNTIF(EQUIPE!#REF!, "T")</f>
        <v>#REF!</v>
      </c>
      <c r="K33" t="e">
        <f>COUNTIF(EQUIPE!#REF!, "FE")</f>
        <v>#REF!</v>
      </c>
      <c r="L33" t="e">
        <f>COUNTIF(EQUIPE!#REF!,"PFN")</f>
        <v>#REF!</v>
      </c>
      <c r="M33" t="e">
        <f>COUNTIF(EQUIPE!#REF!,"N")</f>
        <v>#REF!</v>
      </c>
    </row>
    <row r="34" spans="1:13" ht="21" x14ac:dyDescent="0.35">
      <c r="A34" s="6" t="s">
        <v>48</v>
      </c>
      <c r="B34" s="3" t="e">
        <f t="shared" si="0"/>
        <v>#REF!</v>
      </c>
      <c r="C34" t="e">
        <f>COUNTIF(EQUIPE!#REF!, "PDN")</f>
        <v>#REF!</v>
      </c>
      <c r="D34" t="e">
        <f>COUNTIF(EQUIPE!#REF!, "PDD")</f>
        <v>#REF!</v>
      </c>
      <c r="E34" t="e">
        <f>COUNTIF(EQUIPE!#REF!, "FO")</f>
        <v>#REF!</v>
      </c>
      <c r="F34" t="e">
        <f>COUNTIF(EQUIPE!#REF!, "D")</f>
        <v>#REF!</v>
      </c>
      <c r="G34" t="e">
        <f>COUNTIF(EQUIPE!#REF!, "M/T")</f>
        <v>#REF!</v>
      </c>
      <c r="H34" t="e">
        <f>COUNTIF(EQUIPE!#REF!, "PFD")</f>
        <v>#REF!</v>
      </c>
      <c r="I34" t="e">
        <f>COUNTIF(EQUIPE!#REF!, "M")</f>
        <v>#REF!</v>
      </c>
      <c r="J34" t="e">
        <f>COUNTIF(EQUIPE!#REF!, "T")</f>
        <v>#REF!</v>
      </c>
      <c r="K34" t="e">
        <f>COUNTIF(EQUIPE!#REF!, "FE")</f>
        <v>#REF!</v>
      </c>
      <c r="L34" t="e">
        <f>COUNTIF(EQUIPE!#REF!,"PFN")</f>
        <v>#REF!</v>
      </c>
      <c r="M34" t="e">
        <f>COUNTIF(EQUIPE!#REF!,"N")</f>
        <v>#REF!</v>
      </c>
    </row>
    <row r="35" spans="1:13" ht="21" x14ac:dyDescent="0.35">
      <c r="A35" s="1" t="s">
        <v>106</v>
      </c>
      <c r="B35" s="3" t="e">
        <f t="shared" si="0"/>
        <v>#REF!</v>
      </c>
      <c r="C35" t="e">
        <f>COUNTIF(EQUIPE!#REF!, "PDN")</f>
        <v>#REF!</v>
      </c>
      <c r="D35" t="e">
        <f>COUNTIF(EQUIPE!#REF!, "PDD")</f>
        <v>#REF!</v>
      </c>
      <c r="E35" t="e">
        <f>COUNTIF(EQUIPE!#REF!, "FO")</f>
        <v>#REF!</v>
      </c>
      <c r="F35" t="e">
        <f>COUNTIF(EQUIPE!#REF!, "D")</f>
        <v>#REF!</v>
      </c>
      <c r="G35" t="e">
        <f>COUNTIF(EQUIPE!#REF!, "M/T")</f>
        <v>#REF!</v>
      </c>
      <c r="H35" t="e">
        <f>COUNTIF(EQUIPE!#REF!, "PFD")</f>
        <v>#REF!</v>
      </c>
      <c r="I35" t="e">
        <f>COUNTIF(EQUIPE!#REF!, "M")</f>
        <v>#REF!</v>
      </c>
      <c r="J35" t="e">
        <f>COUNTIF(EQUIPE!#REF!, "T")</f>
        <v>#REF!</v>
      </c>
      <c r="K35" t="e">
        <f>COUNTIF(EQUIPE!#REF!, "FE")</f>
        <v>#REF!</v>
      </c>
      <c r="L35" t="e">
        <f>COUNTIF(EQUIPE!#REF!,"PFN")</f>
        <v>#REF!</v>
      </c>
      <c r="M35" t="e">
        <f>COUNTIF(EQUIPE!#REF!,"N")</f>
        <v>#REF!</v>
      </c>
    </row>
    <row r="36" spans="1:13" ht="21" x14ac:dyDescent="0.35">
      <c r="A36" s="1" t="s">
        <v>49</v>
      </c>
      <c r="B36" s="3" t="e">
        <f t="shared" si="0"/>
        <v>#REF!</v>
      </c>
      <c r="C36" t="e">
        <f>COUNTIF(EQUIPE!#REF!, "PDN")</f>
        <v>#REF!</v>
      </c>
      <c r="D36" t="e">
        <f>COUNTIF(EQUIPE!#REF!, "PDD")</f>
        <v>#REF!</v>
      </c>
      <c r="E36" t="e">
        <f>COUNTIF(EQUIPE!#REF!, "FO")</f>
        <v>#REF!</v>
      </c>
      <c r="F36" t="e">
        <f>COUNTIF(EQUIPE!#REF!, "D")</f>
        <v>#REF!</v>
      </c>
      <c r="G36" t="e">
        <f>COUNTIF(EQUIPE!#REF!, "M/T")</f>
        <v>#REF!</v>
      </c>
      <c r="H36" t="e">
        <f>COUNTIF(EQUIPE!#REF!, "PFD")</f>
        <v>#REF!</v>
      </c>
      <c r="I36" t="e">
        <f>COUNTIF(EQUIPE!#REF!, "M")</f>
        <v>#REF!</v>
      </c>
      <c r="J36" t="e">
        <f>COUNTIF(EQUIPE!#REF!, "T")</f>
        <v>#REF!</v>
      </c>
      <c r="K36" t="e">
        <f>COUNTIF(EQUIPE!#REF!, "FE")</f>
        <v>#REF!</v>
      </c>
      <c r="L36" t="e">
        <f>COUNTIF(EQUIPE!#REF!,"PFN")</f>
        <v>#REF!</v>
      </c>
      <c r="M36" t="e">
        <f>COUNTIF(EQUIPE!#REF!,"N")</f>
        <v>#REF!</v>
      </c>
    </row>
    <row r="37" spans="1:13" ht="21" x14ac:dyDescent="0.35">
      <c r="A37" s="2" t="s">
        <v>50</v>
      </c>
      <c r="B37" s="3" t="e">
        <f t="shared" si="0"/>
        <v>#REF!</v>
      </c>
      <c r="C37" t="e">
        <f>COUNTIF(EQUIPE!#REF!, "PDN")</f>
        <v>#REF!</v>
      </c>
      <c r="D37" t="e">
        <f>COUNTIF(EQUIPE!#REF!, "PDD")</f>
        <v>#REF!</v>
      </c>
      <c r="E37" t="e">
        <f>COUNTIF(EQUIPE!#REF!, "FO")</f>
        <v>#REF!</v>
      </c>
      <c r="F37" t="e">
        <f>COUNTIF(EQUIPE!#REF!, "D")</f>
        <v>#REF!</v>
      </c>
      <c r="G37" t="e">
        <f>COUNTIF(EQUIPE!#REF!, "M/T")</f>
        <v>#REF!</v>
      </c>
      <c r="H37" t="e">
        <f>COUNTIF(EQUIPE!#REF!, "PFD")</f>
        <v>#REF!</v>
      </c>
      <c r="I37" t="e">
        <f>COUNTIF(EQUIPE!#REF!, "M")</f>
        <v>#REF!</v>
      </c>
      <c r="J37" t="e">
        <f>COUNTIF(EQUIPE!#REF!, "T")</f>
        <v>#REF!</v>
      </c>
      <c r="K37" t="e">
        <f>COUNTIF(EQUIPE!#REF!, "FE")</f>
        <v>#REF!</v>
      </c>
      <c r="L37" t="e">
        <f>COUNTIF(EQUIPE!#REF!,"PFN")</f>
        <v>#REF!</v>
      </c>
      <c r="M37" t="e">
        <f>COUNTIF(EQUIPE!#REF!,"N")</f>
        <v>#REF!</v>
      </c>
    </row>
    <row r="38" spans="1:13" ht="21" x14ac:dyDescent="0.35">
      <c r="A38" s="1" t="s">
        <v>51</v>
      </c>
      <c r="B38" s="3" t="e">
        <f t="shared" si="0"/>
        <v>#REF!</v>
      </c>
      <c r="C38" t="e">
        <f>COUNTIF(EQUIPE!#REF!, "PDN")</f>
        <v>#REF!</v>
      </c>
      <c r="D38" t="e">
        <f>COUNTIF(EQUIPE!#REF!, "PDD")</f>
        <v>#REF!</v>
      </c>
      <c r="E38" t="e">
        <f>COUNTIF(EQUIPE!#REF!, "FO")</f>
        <v>#REF!</v>
      </c>
      <c r="F38" t="e">
        <f>COUNTIF(EQUIPE!#REF!, "D")</f>
        <v>#REF!</v>
      </c>
      <c r="G38" t="e">
        <f>COUNTIF(EQUIPE!#REF!, "M/T")</f>
        <v>#REF!</v>
      </c>
      <c r="H38" t="e">
        <f>COUNTIF(EQUIPE!#REF!, "PFD")</f>
        <v>#REF!</v>
      </c>
      <c r="I38" t="e">
        <f>COUNTIF(EQUIPE!#REF!, "M")</f>
        <v>#REF!</v>
      </c>
      <c r="J38" t="e">
        <f>COUNTIF(EQUIPE!#REF!, "T")</f>
        <v>#REF!</v>
      </c>
      <c r="K38" t="e">
        <f>COUNTIF(EQUIPE!#REF!, "FE")</f>
        <v>#REF!</v>
      </c>
      <c r="L38" t="e">
        <f>COUNTIF(EQUIPE!#REF!,"PFN")</f>
        <v>#REF!</v>
      </c>
      <c r="M38" t="e">
        <f>COUNTIF(EQUIPE!#REF!,"N")</f>
        <v>#REF!</v>
      </c>
    </row>
    <row r="39" spans="1:13" ht="21" x14ac:dyDescent="0.35">
      <c r="A39" s="1" t="s">
        <v>53</v>
      </c>
      <c r="B39" s="3" t="e">
        <f t="shared" si="0"/>
        <v>#REF!</v>
      </c>
      <c r="C39" t="e">
        <f>COUNTIF(EQUIPE!#REF!, "PDN")</f>
        <v>#REF!</v>
      </c>
      <c r="D39" t="e">
        <f>COUNTIF(EQUIPE!#REF!, "PDD")</f>
        <v>#REF!</v>
      </c>
      <c r="E39" t="e">
        <f>COUNTIF(EQUIPE!#REF!, "FO")</f>
        <v>#REF!</v>
      </c>
      <c r="F39" t="e">
        <f>COUNTIF(EQUIPE!#REF!, "D")</f>
        <v>#REF!</v>
      </c>
      <c r="G39" t="e">
        <f>COUNTIF(EQUIPE!#REF!, "M/T")</f>
        <v>#REF!</v>
      </c>
      <c r="H39" t="e">
        <f>COUNTIF(EQUIPE!#REF!, "PFD")</f>
        <v>#REF!</v>
      </c>
      <c r="I39" t="e">
        <f>COUNTIF(EQUIPE!#REF!, "M")</f>
        <v>#REF!</v>
      </c>
      <c r="J39" t="e">
        <f>COUNTIF(EQUIPE!#REF!, "T")</f>
        <v>#REF!</v>
      </c>
      <c r="K39" t="e">
        <f>COUNTIF(EQUIPE!#REF!, "FE")</f>
        <v>#REF!</v>
      </c>
      <c r="L39" t="e">
        <f>COUNTIF(EQUIPE!#REF!,"PFN")</f>
        <v>#REF!</v>
      </c>
      <c r="M39" t="e">
        <f>COUNTIF(EQUIPE!#REF!,"N")</f>
        <v>#REF!</v>
      </c>
    </row>
    <row r="40" spans="1:13" ht="21" x14ac:dyDescent="0.35">
      <c r="A40" s="1" t="s">
        <v>54</v>
      </c>
      <c r="B40" s="3" t="e">
        <f t="shared" si="0"/>
        <v>#REF!</v>
      </c>
      <c r="C40" t="e">
        <f>COUNTIF(EQUIPE!#REF!, "PDN")</f>
        <v>#REF!</v>
      </c>
      <c r="D40" t="e">
        <f>COUNTIF(EQUIPE!#REF!, "PDD")</f>
        <v>#REF!</v>
      </c>
      <c r="E40" t="e">
        <f>COUNTIF(EQUIPE!#REF!, "FO")</f>
        <v>#REF!</v>
      </c>
      <c r="F40" t="e">
        <f>COUNTIF(EQUIPE!#REF!, "D")</f>
        <v>#REF!</v>
      </c>
      <c r="G40" t="e">
        <f>COUNTIF(EQUIPE!#REF!, "M/T")</f>
        <v>#REF!</v>
      </c>
      <c r="H40" t="e">
        <f>COUNTIF(EQUIPE!#REF!, "PFD")</f>
        <v>#REF!</v>
      </c>
      <c r="I40" t="e">
        <f>COUNTIF(EQUIPE!#REF!, "M")</f>
        <v>#REF!</v>
      </c>
      <c r="J40" t="e">
        <f>COUNTIF(EQUIPE!#REF!, "T")</f>
        <v>#REF!</v>
      </c>
      <c r="K40" t="e">
        <f>COUNTIF(EQUIPE!#REF!, "FE")</f>
        <v>#REF!</v>
      </c>
      <c r="L40" t="e">
        <f>COUNTIF(EQUIPE!#REF!,"PFN")</f>
        <v>#REF!</v>
      </c>
      <c r="M40" t="e">
        <f>COUNTIF(EQUIPE!#REF!,"N")</f>
        <v>#REF!</v>
      </c>
    </row>
    <row r="41" spans="1:13" ht="21" x14ac:dyDescent="0.35">
      <c r="A41" s="1" t="s">
        <v>55</v>
      </c>
      <c r="B41" s="3" t="e">
        <f t="shared" si="0"/>
        <v>#REF!</v>
      </c>
      <c r="C41" t="e">
        <f>COUNTIF(EQUIPE!#REF!, "PDN")</f>
        <v>#REF!</v>
      </c>
      <c r="D41" t="e">
        <f>COUNTIF(EQUIPE!#REF!, "PDD")</f>
        <v>#REF!</v>
      </c>
      <c r="E41" t="e">
        <f>COUNTIF(EQUIPE!#REF!, "FO")</f>
        <v>#REF!</v>
      </c>
      <c r="F41" t="e">
        <f>COUNTIF(EQUIPE!#REF!, "D")</f>
        <v>#REF!</v>
      </c>
      <c r="G41" t="e">
        <f>COUNTIF(EQUIPE!#REF!, "M/T")</f>
        <v>#REF!</v>
      </c>
      <c r="H41" t="e">
        <f>COUNTIF(EQUIPE!#REF!, "PFD")</f>
        <v>#REF!</v>
      </c>
      <c r="I41" t="e">
        <f>COUNTIF(EQUIPE!#REF!, "M")</f>
        <v>#REF!</v>
      </c>
      <c r="J41" t="e">
        <f>COUNTIF(EQUIPE!#REF!, "T")</f>
        <v>#REF!</v>
      </c>
      <c r="K41" t="e">
        <f>COUNTIF(EQUIPE!#REF!, "FE")</f>
        <v>#REF!</v>
      </c>
      <c r="L41" t="e">
        <f>COUNTIF(EQUIPE!#REF!,"PFN")</f>
        <v>#REF!</v>
      </c>
      <c r="M41" t="e">
        <f>COUNTIF(EQUIPE!#REF!,"N")</f>
        <v>#REF!</v>
      </c>
    </row>
    <row r="42" spans="1:13" ht="21" x14ac:dyDescent="0.35">
      <c r="A42" s="1" t="s">
        <v>107</v>
      </c>
      <c r="B42" s="3" t="e">
        <f t="shared" si="0"/>
        <v>#REF!</v>
      </c>
      <c r="C42" t="e">
        <f>COUNTIF(EQUIPE!#REF!, "PDN")</f>
        <v>#REF!</v>
      </c>
      <c r="D42" t="e">
        <f>COUNTIF(EQUIPE!#REF!, "PDD")</f>
        <v>#REF!</v>
      </c>
      <c r="E42" t="e">
        <f>COUNTIF(EQUIPE!#REF!, "FO")</f>
        <v>#REF!</v>
      </c>
      <c r="F42" t="e">
        <f>COUNTIF(EQUIPE!#REF!, "D")</f>
        <v>#REF!</v>
      </c>
      <c r="G42" t="e">
        <f>COUNTIF(EQUIPE!#REF!, "M/T")</f>
        <v>#REF!</v>
      </c>
      <c r="H42" t="e">
        <f>COUNTIF(EQUIPE!#REF!, "PFD")</f>
        <v>#REF!</v>
      </c>
      <c r="I42" t="e">
        <f>COUNTIF(EQUIPE!#REF!, "M")</f>
        <v>#REF!</v>
      </c>
      <c r="J42" t="e">
        <f>COUNTIF(EQUIPE!#REF!, "T")</f>
        <v>#REF!</v>
      </c>
      <c r="K42" t="e">
        <f>COUNTIF(EQUIPE!#REF!, "FE")</f>
        <v>#REF!</v>
      </c>
      <c r="L42" t="e">
        <f>COUNTIF(EQUIPE!#REF!,"PFN")</f>
        <v>#REF!</v>
      </c>
      <c r="M42" t="e">
        <f>COUNTIF(EQUIPE!#REF!,"N")</f>
        <v>#REF!</v>
      </c>
    </row>
    <row r="43" spans="1:13" ht="21" x14ac:dyDescent="0.35">
      <c r="A43" s="1" t="s">
        <v>56</v>
      </c>
      <c r="B43" s="3" t="e">
        <f t="shared" si="0"/>
        <v>#REF!</v>
      </c>
      <c r="C43" t="e">
        <f>COUNTIF(EQUIPE!#REF!, "PDN")</f>
        <v>#REF!</v>
      </c>
      <c r="D43" t="e">
        <f>COUNTIF(EQUIPE!#REF!, "PDD")</f>
        <v>#REF!</v>
      </c>
      <c r="E43" t="e">
        <f>COUNTIF(EQUIPE!#REF!, "FO")</f>
        <v>#REF!</v>
      </c>
      <c r="F43" t="e">
        <f>COUNTIF(EQUIPE!#REF!, "D")</f>
        <v>#REF!</v>
      </c>
      <c r="G43" t="e">
        <f>COUNTIF(EQUIPE!#REF!, "M/T")</f>
        <v>#REF!</v>
      </c>
      <c r="H43" t="e">
        <f>COUNTIF(EQUIPE!#REF!, "PFD")</f>
        <v>#REF!</v>
      </c>
      <c r="I43" t="e">
        <f>COUNTIF(EQUIPE!#REF!, "M")</f>
        <v>#REF!</v>
      </c>
      <c r="J43" t="e">
        <f>COUNTIF(EQUIPE!#REF!, "T")</f>
        <v>#REF!</v>
      </c>
      <c r="K43" t="e">
        <f>COUNTIF(EQUIPE!#REF!, "FE")</f>
        <v>#REF!</v>
      </c>
      <c r="L43" t="e">
        <f>COUNTIF(EQUIPE!#REF!,"PFN")</f>
        <v>#REF!</v>
      </c>
      <c r="M43" t="e">
        <f>COUNTIF(EQUIPE!#REF!,"N")</f>
        <v>#REF!</v>
      </c>
    </row>
    <row r="44" spans="1:13" ht="21" x14ac:dyDescent="0.35">
      <c r="A44" s="1" t="s">
        <v>57</v>
      </c>
      <c r="B44" s="3" t="e">
        <f t="shared" ref="B44:B75" si="1">(C44*$B$1)+(D44*$B$2)+(E44*$B$3)+(F44*$B$4)+(G44*$B$5)+(H44*$B$6)+(I44*$B$7)+(J44*$B$8)+(K44*$B$9)+(L44*$B$10)+(M44*$B$11)</f>
        <v>#REF!</v>
      </c>
      <c r="C44" t="e">
        <f>COUNTIF(EQUIPE!#REF!, "PDN")</f>
        <v>#REF!</v>
      </c>
      <c r="D44" t="e">
        <f>COUNTIF(EQUIPE!#REF!, "PDD")</f>
        <v>#REF!</v>
      </c>
      <c r="E44" t="e">
        <f>COUNTIF(EQUIPE!#REF!, "FO")</f>
        <v>#REF!</v>
      </c>
      <c r="F44" t="e">
        <f>COUNTIF(EQUIPE!#REF!, "D")</f>
        <v>#REF!</v>
      </c>
      <c r="G44" t="e">
        <f>COUNTIF(EQUIPE!#REF!, "M/T")</f>
        <v>#REF!</v>
      </c>
      <c r="H44" t="e">
        <f>COUNTIF(EQUIPE!#REF!, "PFD")</f>
        <v>#REF!</v>
      </c>
      <c r="I44" t="e">
        <f>COUNTIF(EQUIPE!#REF!, "M")</f>
        <v>#REF!</v>
      </c>
      <c r="J44" t="e">
        <f>COUNTIF(EQUIPE!#REF!, "T")</f>
        <v>#REF!</v>
      </c>
      <c r="K44" t="e">
        <f>COUNTIF(EQUIPE!#REF!, "FE")</f>
        <v>#REF!</v>
      </c>
      <c r="L44" t="e">
        <f>COUNTIF(EQUIPE!#REF!,"PFN")</f>
        <v>#REF!</v>
      </c>
      <c r="M44" t="e">
        <f>COUNTIF(EQUIPE!#REF!,"N")</f>
        <v>#REF!</v>
      </c>
    </row>
    <row r="45" spans="1:13" ht="21" x14ac:dyDescent="0.35">
      <c r="A45" s="1" t="s">
        <v>58</v>
      </c>
      <c r="B45" s="3" t="e">
        <f t="shared" si="1"/>
        <v>#REF!</v>
      </c>
      <c r="C45" t="e">
        <f>COUNTIF(EQUIPE!#REF!, "PDN")</f>
        <v>#REF!</v>
      </c>
      <c r="D45" t="e">
        <f>COUNTIF(EQUIPE!#REF!, "PDD")</f>
        <v>#REF!</v>
      </c>
      <c r="E45" t="e">
        <f>COUNTIF(EQUIPE!#REF!, "FO")</f>
        <v>#REF!</v>
      </c>
      <c r="F45" t="e">
        <f>COUNTIF(EQUIPE!#REF!, "D")</f>
        <v>#REF!</v>
      </c>
      <c r="G45" t="e">
        <f>COUNTIF(EQUIPE!#REF!, "M/T")</f>
        <v>#REF!</v>
      </c>
      <c r="H45" t="e">
        <f>COUNTIF(EQUIPE!#REF!, "PFD")</f>
        <v>#REF!</v>
      </c>
      <c r="I45" t="e">
        <f>COUNTIF(EQUIPE!#REF!, "M")</f>
        <v>#REF!</v>
      </c>
      <c r="J45" t="e">
        <f>COUNTIF(EQUIPE!#REF!, "T")</f>
        <v>#REF!</v>
      </c>
      <c r="K45" t="e">
        <f>COUNTIF(EQUIPE!#REF!, "FE")</f>
        <v>#REF!</v>
      </c>
      <c r="L45" t="e">
        <f>COUNTIF(EQUIPE!#REF!,"PFN")</f>
        <v>#REF!</v>
      </c>
      <c r="M45" t="e">
        <f>COUNTIF(EQUIPE!#REF!,"N")</f>
        <v>#REF!</v>
      </c>
    </row>
    <row r="46" spans="1:13" ht="21" x14ac:dyDescent="0.35">
      <c r="A46" s="4" t="s">
        <v>59</v>
      </c>
      <c r="B46" s="3" t="e">
        <f t="shared" si="1"/>
        <v>#REF!</v>
      </c>
      <c r="C46" t="e">
        <f>COUNTIF(EQUIPE!#REF!, "PDN")</f>
        <v>#REF!</v>
      </c>
      <c r="D46" t="e">
        <f>COUNTIF(EQUIPE!#REF!, "PDD")</f>
        <v>#REF!</v>
      </c>
      <c r="E46" t="e">
        <f>COUNTIF(EQUIPE!#REF!, "FO")</f>
        <v>#REF!</v>
      </c>
      <c r="F46" t="e">
        <f>COUNTIF(EQUIPE!#REF!, "D")</f>
        <v>#REF!</v>
      </c>
      <c r="G46" t="e">
        <f>COUNTIF(EQUIPE!#REF!, "M/T")</f>
        <v>#REF!</v>
      </c>
      <c r="H46" t="e">
        <f>COUNTIF(EQUIPE!#REF!, "PFD")</f>
        <v>#REF!</v>
      </c>
      <c r="I46" t="e">
        <f>COUNTIF(EQUIPE!#REF!, "M")</f>
        <v>#REF!</v>
      </c>
      <c r="J46" t="e">
        <f>COUNTIF(EQUIPE!#REF!, "T")</f>
        <v>#REF!</v>
      </c>
      <c r="K46" t="e">
        <f>COUNTIF(EQUIPE!#REF!, "FE")</f>
        <v>#REF!</v>
      </c>
      <c r="L46" t="e">
        <f>COUNTIF(EQUIPE!#REF!,"PFN")</f>
        <v>#REF!</v>
      </c>
      <c r="M46" t="e">
        <f>COUNTIF(EQUIPE!#REF!,"N")</f>
        <v>#REF!</v>
      </c>
    </row>
    <row r="47" spans="1:13" ht="21" x14ac:dyDescent="0.35">
      <c r="A47" s="1" t="s">
        <v>60</v>
      </c>
      <c r="B47" s="3" t="e">
        <f t="shared" si="1"/>
        <v>#REF!</v>
      </c>
      <c r="C47" t="e">
        <f>COUNTIF(EQUIPE!#REF!, "PDN")</f>
        <v>#REF!</v>
      </c>
      <c r="D47" t="e">
        <f>COUNTIF(EQUIPE!#REF!, "PDD")</f>
        <v>#REF!</v>
      </c>
      <c r="E47" t="e">
        <f>COUNTIF(EQUIPE!#REF!, "FO")</f>
        <v>#REF!</v>
      </c>
      <c r="F47" t="e">
        <f>COUNTIF(EQUIPE!#REF!, "D")</f>
        <v>#REF!</v>
      </c>
      <c r="G47" t="e">
        <f>COUNTIF(EQUIPE!#REF!, "M/T")</f>
        <v>#REF!</v>
      </c>
      <c r="H47" t="e">
        <f>COUNTIF(EQUIPE!#REF!, "PFD")</f>
        <v>#REF!</v>
      </c>
      <c r="I47" t="e">
        <f>COUNTIF(EQUIPE!#REF!, "M")</f>
        <v>#REF!</v>
      </c>
      <c r="J47" t="e">
        <f>COUNTIF(EQUIPE!#REF!, "T")</f>
        <v>#REF!</v>
      </c>
      <c r="K47" t="e">
        <f>COUNTIF(EQUIPE!#REF!, "FE")</f>
        <v>#REF!</v>
      </c>
      <c r="L47" t="e">
        <f>COUNTIF(EQUIPE!#REF!,"PFN")</f>
        <v>#REF!</v>
      </c>
      <c r="M47" t="e">
        <f>COUNTIF(EQUIPE!#REF!,"N")</f>
        <v>#REF!</v>
      </c>
    </row>
    <row r="48" spans="1:13" ht="21" x14ac:dyDescent="0.35">
      <c r="A48" s="1" t="s">
        <v>62</v>
      </c>
      <c r="B48" s="3" t="e">
        <f t="shared" si="1"/>
        <v>#REF!</v>
      </c>
      <c r="C48" t="e">
        <f>COUNTIF(EQUIPE!#REF!, "PDN")</f>
        <v>#REF!</v>
      </c>
      <c r="D48" t="e">
        <f>COUNTIF(EQUIPE!#REF!, "PDD")</f>
        <v>#REF!</v>
      </c>
      <c r="E48" t="e">
        <f>COUNTIF(EQUIPE!#REF!, "FO")</f>
        <v>#REF!</v>
      </c>
      <c r="F48" t="e">
        <f>COUNTIF(EQUIPE!#REF!, "D")</f>
        <v>#REF!</v>
      </c>
      <c r="G48" t="e">
        <f>COUNTIF(EQUIPE!#REF!, "M/T")</f>
        <v>#REF!</v>
      </c>
      <c r="H48" t="e">
        <f>COUNTIF(EQUIPE!#REF!, "PFD")</f>
        <v>#REF!</v>
      </c>
      <c r="I48" t="e">
        <f>COUNTIF(EQUIPE!#REF!, "M")</f>
        <v>#REF!</v>
      </c>
      <c r="J48" t="e">
        <f>COUNTIF(EQUIPE!#REF!, "T")</f>
        <v>#REF!</v>
      </c>
      <c r="K48" t="e">
        <f>COUNTIF(EQUIPE!#REF!, "FE")</f>
        <v>#REF!</v>
      </c>
      <c r="L48" t="e">
        <f>COUNTIF(EQUIPE!#REF!,"PFN")</f>
        <v>#REF!</v>
      </c>
      <c r="M48" t="e">
        <f>COUNTIF(EQUIPE!#REF!,"N")</f>
        <v>#REF!</v>
      </c>
    </row>
    <row r="49" spans="1:13" ht="21" x14ac:dyDescent="0.35">
      <c r="A49" s="4" t="s">
        <v>63</v>
      </c>
      <c r="B49" s="3" t="e">
        <f t="shared" si="1"/>
        <v>#REF!</v>
      </c>
      <c r="C49" t="e">
        <f>COUNTIF(EQUIPE!#REF!, "PDN")</f>
        <v>#REF!</v>
      </c>
      <c r="D49" t="e">
        <f>COUNTIF(EQUIPE!#REF!, "PDD")</f>
        <v>#REF!</v>
      </c>
      <c r="E49" t="e">
        <f>COUNTIF(EQUIPE!#REF!, "FO")</f>
        <v>#REF!</v>
      </c>
      <c r="F49" t="e">
        <f>COUNTIF(EQUIPE!#REF!, "D")</f>
        <v>#REF!</v>
      </c>
      <c r="G49" t="e">
        <f>COUNTIF(EQUIPE!#REF!, "M/T")</f>
        <v>#REF!</v>
      </c>
      <c r="H49" t="e">
        <f>COUNTIF(EQUIPE!#REF!, "PFD")</f>
        <v>#REF!</v>
      </c>
      <c r="I49" t="e">
        <f>COUNTIF(EQUIPE!#REF!, "M")</f>
        <v>#REF!</v>
      </c>
      <c r="J49" t="e">
        <f>COUNTIF(EQUIPE!#REF!, "T")</f>
        <v>#REF!</v>
      </c>
      <c r="K49" t="e">
        <f>COUNTIF(EQUIPE!#REF!, "FE")</f>
        <v>#REF!</v>
      </c>
      <c r="L49" t="e">
        <f>COUNTIF(EQUIPE!#REF!,"PFN")</f>
        <v>#REF!</v>
      </c>
      <c r="M49" t="e">
        <f>COUNTIF(EQUIPE!#REF!,"N")</f>
        <v>#REF!</v>
      </c>
    </row>
    <row r="50" spans="1:13" ht="21" x14ac:dyDescent="0.35">
      <c r="A50" s="2" t="s">
        <v>64</v>
      </c>
      <c r="B50" s="3" t="e">
        <f t="shared" si="1"/>
        <v>#REF!</v>
      </c>
      <c r="C50" t="e">
        <f>COUNTIF(EQUIPE!#REF!, "PDN")</f>
        <v>#REF!</v>
      </c>
      <c r="D50" t="e">
        <f>COUNTIF(EQUIPE!#REF!, "PDD")</f>
        <v>#REF!</v>
      </c>
      <c r="E50" t="e">
        <f>COUNTIF(EQUIPE!#REF!, "FO")</f>
        <v>#REF!</v>
      </c>
      <c r="F50" t="e">
        <f>COUNTIF(EQUIPE!#REF!, "D")</f>
        <v>#REF!</v>
      </c>
      <c r="G50" t="e">
        <f>COUNTIF(EQUIPE!#REF!, "M/T")</f>
        <v>#REF!</v>
      </c>
      <c r="H50" t="e">
        <f>COUNTIF(EQUIPE!#REF!, "PFD")</f>
        <v>#REF!</v>
      </c>
      <c r="I50" t="e">
        <f>COUNTIF(EQUIPE!#REF!, "M")</f>
        <v>#REF!</v>
      </c>
      <c r="J50" t="e">
        <f>COUNTIF(EQUIPE!#REF!, "T")</f>
        <v>#REF!</v>
      </c>
      <c r="K50" t="e">
        <f>COUNTIF(EQUIPE!#REF!, "FE")</f>
        <v>#REF!</v>
      </c>
      <c r="L50" t="e">
        <f>COUNTIF(EQUIPE!#REF!,"PFN")</f>
        <v>#REF!</v>
      </c>
      <c r="M50" t="e">
        <f>COUNTIF(EQUIPE!#REF!,"N")</f>
        <v>#REF!</v>
      </c>
    </row>
    <row r="51" spans="1:13" ht="21" x14ac:dyDescent="0.35">
      <c r="A51" s="2" t="s">
        <v>108</v>
      </c>
      <c r="B51" s="3" t="e">
        <f t="shared" si="1"/>
        <v>#REF!</v>
      </c>
      <c r="C51" t="e">
        <f>COUNTIF(EQUIPE!#REF!, "PDN")</f>
        <v>#REF!</v>
      </c>
      <c r="D51" t="e">
        <f>COUNTIF(EQUIPE!#REF!, "PDD")</f>
        <v>#REF!</v>
      </c>
      <c r="E51" t="e">
        <f>COUNTIF(EQUIPE!#REF!, "FO")</f>
        <v>#REF!</v>
      </c>
      <c r="F51" t="e">
        <f>COUNTIF(EQUIPE!#REF!, "D")</f>
        <v>#REF!</v>
      </c>
      <c r="G51" t="e">
        <f>COUNTIF(EQUIPE!#REF!, "M/T")</f>
        <v>#REF!</v>
      </c>
      <c r="H51" t="e">
        <f>COUNTIF(EQUIPE!#REF!, "PFD")</f>
        <v>#REF!</v>
      </c>
      <c r="I51" t="e">
        <f>COUNTIF(EQUIPE!#REF!, "M")</f>
        <v>#REF!</v>
      </c>
      <c r="J51" t="e">
        <f>COUNTIF(EQUIPE!#REF!, "T")</f>
        <v>#REF!</v>
      </c>
      <c r="K51" t="e">
        <f>COUNTIF(EQUIPE!#REF!, "FE")</f>
        <v>#REF!</v>
      </c>
      <c r="L51" t="e">
        <f>COUNTIF(EQUIPE!#REF!,"PFN")</f>
        <v>#REF!</v>
      </c>
      <c r="M51" t="e">
        <f>COUNTIF(EQUIPE!#REF!,"N")</f>
        <v>#REF!</v>
      </c>
    </row>
    <row r="52" spans="1:13" ht="21" x14ac:dyDescent="0.35">
      <c r="A52" s="2" t="s">
        <v>65</v>
      </c>
      <c r="B52" s="3" t="e">
        <f t="shared" si="1"/>
        <v>#REF!</v>
      </c>
      <c r="C52" t="e">
        <f>COUNTIF(EQUIPE!#REF!, "PDN")</f>
        <v>#REF!</v>
      </c>
      <c r="D52" t="e">
        <f>COUNTIF(EQUIPE!#REF!, "PDD")</f>
        <v>#REF!</v>
      </c>
      <c r="E52" t="e">
        <f>COUNTIF(EQUIPE!#REF!, "FO")</f>
        <v>#REF!</v>
      </c>
      <c r="F52" t="e">
        <f>COUNTIF(EQUIPE!#REF!, "D")</f>
        <v>#REF!</v>
      </c>
      <c r="G52" t="e">
        <f>COUNTIF(EQUIPE!#REF!, "M/T")</f>
        <v>#REF!</v>
      </c>
      <c r="H52" t="e">
        <f>COUNTIF(EQUIPE!#REF!, "PFD")</f>
        <v>#REF!</v>
      </c>
      <c r="I52" t="e">
        <f>COUNTIF(EQUIPE!#REF!, "M")</f>
        <v>#REF!</v>
      </c>
      <c r="J52" t="e">
        <f>COUNTIF(EQUIPE!#REF!, "T")</f>
        <v>#REF!</v>
      </c>
      <c r="K52" t="e">
        <f>COUNTIF(EQUIPE!#REF!, "FE")</f>
        <v>#REF!</v>
      </c>
      <c r="L52" t="e">
        <f>COUNTIF(EQUIPE!#REF!,"PFN")</f>
        <v>#REF!</v>
      </c>
      <c r="M52" t="e">
        <f>COUNTIF(EQUIPE!#REF!,"N")</f>
        <v>#REF!</v>
      </c>
    </row>
    <row r="53" spans="1:13" ht="21" x14ac:dyDescent="0.35">
      <c r="A53" s="4" t="s">
        <v>66</v>
      </c>
      <c r="B53" s="3" t="e">
        <f t="shared" si="1"/>
        <v>#REF!</v>
      </c>
      <c r="C53" t="e">
        <f>COUNTIF(EQUIPE!#REF!, "PDN")</f>
        <v>#REF!</v>
      </c>
      <c r="D53" t="e">
        <f>COUNTIF(EQUIPE!#REF!, "PDD")</f>
        <v>#REF!</v>
      </c>
      <c r="E53" t="e">
        <f>COUNTIF(EQUIPE!#REF!, "FO")</f>
        <v>#REF!</v>
      </c>
      <c r="F53" t="e">
        <f>COUNTIF(EQUIPE!#REF!, "D")</f>
        <v>#REF!</v>
      </c>
      <c r="G53" t="e">
        <f>COUNTIF(EQUIPE!#REF!, "M/T")</f>
        <v>#REF!</v>
      </c>
      <c r="H53" t="e">
        <f>COUNTIF(EQUIPE!#REF!, "PFD")</f>
        <v>#REF!</v>
      </c>
      <c r="I53" t="e">
        <f>COUNTIF(EQUIPE!#REF!, "M")</f>
        <v>#REF!</v>
      </c>
      <c r="J53" t="e">
        <f>COUNTIF(EQUIPE!#REF!, "T")</f>
        <v>#REF!</v>
      </c>
      <c r="K53" t="e">
        <f>COUNTIF(EQUIPE!#REF!, "FE")</f>
        <v>#REF!</v>
      </c>
      <c r="L53" t="e">
        <f>COUNTIF(EQUIPE!#REF!,"PFN")</f>
        <v>#REF!</v>
      </c>
      <c r="M53" t="e">
        <f>COUNTIF(EQUIPE!#REF!,"N")</f>
        <v>#REF!</v>
      </c>
    </row>
    <row r="54" spans="1:13" ht="21" x14ac:dyDescent="0.35">
      <c r="A54" s="1" t="s">
        <v>67</v>
      </c>
      <c r="B54" s="3" t="e">
        <f t="shared" si="1"/>
        <v>#REF!</v>
      </c>
      <c r="C54" t="e">
        <f>COUNTIF(EQUIPE!#REF!, "PDN")</f>
        <v>#REF!</v>
      </c>
      <c r="D54" t="e">
        <f>COUNTIF(EQUIPE!#REF!, "PDD")</f>
        <v>#REF!</v>
      </c>
      <c r="E54" t="e">
        <f>COUNTIF(EQUIPE!#REF!, "FO")</f>
        <v>#REF!</v>
      </c>
      <c r="F54" t="e">
        <f>COUNTIF(EQUIPE!#REF!, "D")</f>
        <v>#REF!</v>
      </c>
      <c r="G54" t="e">
        <f>COUNTIF(EQUIPE!#REF!, "M/T")</f>
        <v>#REF!</v>
      </c>
      <c r="H54" t="e">
        <f>COUNTIF(EQUIPE!#REF!, "PFD")</f>
        <v>#REF!</v>
      </c>
      <c r="I54" t="e">
        <f>COUNTIF(EQUIPE!#REF!, "M")</f>
        <v>#REF!</v>
      </c>
      <c r="J54" t="e">
        <f>COUNTIF(EQUIPE!#REF!, "T")</f>
        <v>#REF!</v>
      </c>
      <c r="K54" t="e">
        <f>COUNTIF(EQUIPE!#REF!, "FE")</f>
        <v>#REF!</v>
      </c>
      <c r="L54" t="e">
        <f>COUNTIF(EQUIPE!#REF!,"PFN")</f>
        <v>#REF!</v>
      </c>
      <c r="M54" t="e">
        <f>COUNTIF(EQUIPE!#REF!,"N")</f>
        <v>#REF!</v>
      </c>
    </row>
    <row r="55" spans="1:13" ht="21" x14ac:dyDescent="0.35">
      <c r="A55" s="1" t="s">
        <v>68</v>
      </c>
      <c r="B55" s="3" t="e">
        <f t="shared" si="1"/>
        <v>#REF!</v>
      </c>
      <c r="C55" t="e">
        <f>COUNTIF(EQUIPE!#REF!, "PDN")</f>
        <v>#REF!</v>
      </c>
      <c r="D55" t="e">
        <f>COUNTIF(EQUIPE!#REF!, "PDD")</f>
        <v>#REF!</v>
      </c>
      <c r="E55" t="e">
        <f>COUNTIF(EQUIPE!#REF!, "FO")</f>
        <v>#REF!</v>
      </c>
      <c r="F55" t="e">
        <f>COUNTIF(EQUIPE!#REF!, "D")</f>
        <v>#REF!</v>
      </c>
      <c r="G55" t="e">
        <f>COUNTIF(EQUIPE!#REF!, "M/T")</f>
        <v>#REF!</v>
      </c>
      <c r="H55" t="e">
        <f>COUNTIF(EQUIPE!#REF!, "PFD")</f>
        <v>#REF!</v>
      </c>
      <c r="I55" t="e">
        <f>COUNTIF(EQUIPE!#REF!, "M")</f>
        <v>#REF!</v>
      </c>
      <c r="J55" t="e">
        <f>COUNTIF(EQUIPE!#REF!, "T")</f>
        <v>#REF!</v>
      </c>
      <c r="K55" t="e">
        <f>COUNTIF(EQUIPE!#REF!, "FE")</f>
        <v>#REF!</v>
      </c>
      <c r="L55" t="e">
        <f>COUNTIF(EQUIPE!#REF!,"PFN")</f>
        <v>#REF!</v>
      </c>
      <c r="M55" t="e">
        <f>COUNTIF(EQUIPE!#REF!,"N")</f>
        <v>#REF!</v>
      </c>
    </row>
    <row r="56" spans="1:13" ht="21" x14ac:dyDescent="0.35">
      <c r="A56" s="1" t="s">
        <v>69</v>
      </c>
      <c r="B56" s="3" t="e">
        <f t="shared" si="1"/>
        <v>#REF!</v>
      </c>
      <c r="C56" t="e">
        <f>COUNTIF(EQUIPE!#REF!, "PDN")</f>
        <v>#REF!</v>
      </c>
      <c r="D56" t="e">
        <f>COUNTIF(EQUIPE!#REF!, "PDD")</f>
        <v>#REF!</v>
      </c>
      <c r="E56" t="e">
        <f>COUNTIF(EQUIPE!#REF!, "FO")</f>
        <v>#REF!</v>
      </c>
      <c r="F56" t="e">
        <f>COUNTIF(EQUIPE!#REF!, "D")</f>
        <v>#REF!</v>
      </c>
      <c r="G56" t="e">
        <f>COUNTIF(EQUIPE!#REF!, "M/T")</f>
        <v>#REF!</v>
      </c>
      <c r="H56" t="e">
        <f>COUNTIF(EQUIPE!#REF!, "PFD")</f>
        <v>#REF!</v>
      </c>
      <c r="I56" t="e">
        <f>COUNTIF(EQUIPE!#REF!, "M")</f>
        <v>#REF!</v>
      </c>
      <c r="J56" t="e">
        <f>COUNTIF(EQUIPE!#REF!, "T")</f>
        <v>#REF!</v>
      </c>
      <c r="K56" t="e">
        <f>COUNTIF(EQUIPE!#REF!, "FE")</f>
        <v>#REF!</v>
      </c>
      <c r="L56" t="e">
        <f>COUNTIF(EQUIPE!#REF!,"PFN")</f>
        <v>#REF!</v>
      </c>
      <c r="M56" t="e">
        <f>COUNTIF(EQUIPE!#REF!,"N")</f>
        <v>#REF!</v>
      </c>
    </row>
    <row r="57" spans="1:13" ht="21" x14ac:dyDescent="0.35">
      <c r="A57" s="1" t="s">
        <v>70</v>
      </c>
      <c r="B57" s="3" t="e">
        <f t="shared" si="1"/>
        <v>#REF!</v>
      </c>
      <c r="C57" t="e">
        <f>COUNTIF(EQUIPE!#REF!, "PDN")</f>
        <v>#REF!</v>
      </c>
      <c r="D57" t="e">
        <f>COUNTIF(EQUIPE!#REF!, "PDD")</f>
        <v>#REF!</v>
      </c>
      <c r="E57" t="e">
        <f>COUNTIF(EQUIPE!#REF!, "FO")</f>
        <v>#REF!</v>
      </c>
      <c r="F57" t="e">
        <f>COUNTIF(EQUIPE!#REF!, "D")</f>
        <v>#REF!</v>
      </c>
      <c r="G57" t="e">
        <f>COUNTIF(EQUIPE!#REF!, "M/T")</f>
        <v>#REF!</v>
      </c>
      <c r="H57" t="e">
        <f>COUNTIF(EQUIPE!#REF!, "PFD")</f>
        <v>#REF!</v>
      </c>
      <c r="I57" t="e">
        <f>COUNTIF(EQUIPE!#REF!, "M")</f>
        <v>#REF!</v>
      </c>
      <c r="J57" t="e">
        <f>COUNTIF(EQUIPE!#REF!, "T")</f>
        <v>#REF!</v>
      </c>
      <c r="K57" t="e">
        <f>COUNTIF(EQUIPE!#REF!, "FE")</f>
        <v>#REF!</v>
      </c>
      <c r="L57" t="e">
        <f>COUNTIF(EQUIPE!#REF!,"PFN")</f>
        <v>#REF!</v>
      </c>
      <c r="M57" t="e">
        <f>COUNTIF(EQUIPE!#REF!,"N")</f>
        <v>#REF!</v>
      </c>
    </row>
    <row r="58" spans="1:13" ht="21" x14ac:dyDescent="0.35">
      <c r="A58" s="4" t="s">
        <v>71</v>
      </c>
      <c r="B58" s="3" t="e">
        <f t="shared" si="1"/>
        <v>#REF!</v>
      </c>
      <c r="C58" t="e">
        <f>COUNTIF(EQUIPE!#REF!, "PDN")</f>
        <v>#REF!</v>
      </c>
      <c r="D58" t="e">
        <f>COUNTIF(EQUIPE!#REF!, "PDD")</f>
        <v>#REF!</v>
      </c>
      <c r="E58" t="e">
        <f>COUNTIF(EQUIPE!#REF!, "FO")</f>
        <v>#REF!</v>
      </c>
      <c r="F58" t="e">
        <f>COUNTIF(EQUIPE!#REF!, "D")</f>
        <v>#REF!</v>
      </c>
      <c r="G58" t="e">
        <f>COUNTIF(EQUIPE!#REF!, "M/T")</f>
        <v>#REF!</v>
      </c>
      <c r="H58" t="e">
        <f>COUNTIF(EQUIPE!#REF!, "PFD")</f>
        <v>#REF!</v>
      </c>
      <c r="I58" t="e">
        <f>COUNTIF(EQUIPE!#REF!, "M")</f>
        <v>#REF!</v>
      </c>
      <c r="J58" t="e">
        <f>COUNTIF(EQUIPE!#REF!, "T")</f>
        <v>#REF!</v>
      </c>
      <c r="K58" t="e">
        <f>COUNTIF(EQUIPE!#REF!, "FE")</f>
        <v>#REF!</v>
      </c>
      <c r="L58" t="e">
        <f>COUNTIF(EQUIPE!#REF!,"PFN")</f>
        <v>#REF!</v>
      </c>
      <c r="M58" t="e">
        <f>COUNTIF(EQUIPE!#REF!,"N")</f>
        <v>#REF!</v>
      </c>
    </row>
    <row r="59" spans="1:13" ht="21" x14ac:dyDescent="0.35">
      <c r="A59" s="1" t="s">
        <v>72</v>
      </c>
      <c r="B59" s="3" t="e">
        <f t="shared" si="1"/>
        <v>#REF!</v>
      </c>
      <c r="C59" t="e">
        <f>COUNTIF(EQUIPE!#REF!, "PDN")</f>
        <v>#REF!</v>
      </c>
      <c r="D59" t="e">
        <f>COUNTIF(EQUIPE!#REF!, "PDD")</f>
        <v>#REF!</v>
      </c>
      <c r="E59" t="e">
        <f>COUNTIF(EQUIPE!#REF!, "FO")</f>
        <v>#REF!</v>
      </c>
      <c r="F59" t="e">
        <f>COUNTIF(EQUIPE!#REF!, "D")</f>
        <v>#REF!</v>
      </c>
      <c r="G59" t="e">
        <f>COUNTIF(EQUIPE!#REF!, "M/T")</f>
        <v>#REF!</v>
      </c>
      <c r="H59" t="e">
        <f>COUNTIF(EQUIPE!#REF!, "PFD")</f>
        <v>#REF!</v>
      </c>
      <c r="I59" t="e">
        <f>COUNTIF(EQUIPE!#REF!, "M")</f>
        <v>#REF!</v>
      </c>
      <c r="J59" t="e">
        <f>COUNTIF(EQUIPE!#REF!, "T")</f>
        <v>#REF!</v>
      </c>
      <c r="K59" t="e">
        <f>COUNTIF(EQUIPE!#REF!, "FE")</f>
        <v>#REF!</v>
      </c>
      <c r="L59" t="e">
        <f>COUNTIF(EQUIPE!#REF!,"PFN")</f>
        <v>#REF!</v>
      </c>
      <c r="M59" t="e">
        <f>COUNTIF(EQUIPE!#REF!,"N")</f>
        <v>#REF!</v>
      </c>
    </row>
    <row r="60" spans="1:13" ht="21" x14ac:dyDescent="0.35">
      <c r="A60" s="1" t="s">
        <v>73</v>
      </c>
      <c r="B60" s="3" t="e">
        <f t="shared" si="1"/>
        <v>#REF!</v>
      </c>
      <c r="C60" t="e">
        <f>COUNTIF(EQUIPE!#REF!, "PDN")</f>
        <v>#REF!</v>
      </c>
      <c r="D60" t="e">
        <f>COUNTIF(EQUIPE!#REF!, "PDD")</f>
        <v>#REF!</v>
      </c>
      <c r="E60" t="e">
        <f>COUNTIF(EQUIPE!#REF!, "FO")</f>
        <v>#REF!</v>
      </c>
      <c r="F60" t="e">
        <f>COUNTIF(EQUIPE!#REF!, "D")</f>
        <v>#REF!</v>
      </c>
      <c r="G60" t="e">
        <f>COUNTIF(EQUIPE!#REF!, "M/T")</f>
        <v>#REF!</v>
      </c>
      <c r="H60" t="e">
        <f>COUNTIF(EQUIPE!#REF!, "PFD")</f>
        <v>#REF!</v>
      </c>
      <c r="I60" t="e">
        <f>COUNTIF(EQUIPE!#REF!, "M")</f>
        <v>#REF!</v>
      </c>
      <c r="J60" t="e">
        <f>COUNTIF(EQUIPE!#REF!, "T")</f>
        <v>#REF!</v>
      </c>
      <c r="K60" t="e">
        <f>COUNTIF(EQUIPE!#REF!, "FE")</f>
        <v>#REF!</v>
      </c>
      <c r="L60" t="e">
        <f>COUNTIF(EQUIPE!#REF!,"PFN")</f>
        <v>#REF!</v>
      </c>
      <c r="M60" t="e">
        <f>COUNTIF(EQUIPE!#REF!,"N")</f>
        <v>#REF!</v>
      </c>
    </row>
    <row r="61" spans="1:13" ht="21" x14ac:dyDescent="0.35">
      <c r="A61" s="1" t="s">
        <v>74</v>
      </c>
      <c r="B61" s="3" t="e">
        <f t="shared" si="1"/>
        <v>#REF!</v>
      </c>
      <c r="C61" t="e">
        <f>COUNTIF(EQUIPE!#REF!, "PDN")</f>
        <v>#REF!</v>
      </c>
      <c r="D61" t="e">
        <f>COUNTIF(EQUIPE!#REF!, "PDD")</f>
        <v>#REF!</v>
      </c>
      <c r="E61" t="e">
        <f>COUNTIF(EQUIPE!#REF!, "FO")</f>
        <v>#REF!</v>
      </c>
      <c r="F61" t="e">
        <f>COUNTIF(EQUIPE!#REF!, "D")</f>
        <v>#REF!</v>
      </c>
      <c r="G61" t="e">
        <f>COUNTIF(EQUIPE!#REF!, "M/T")</f>
        <v>#REF!</v>
      </c>
      <c r="H61" t="e">
        <f>COUNTIF(EQUIPE!#REF!, "PFD")</f>
        <v>#REF!</v>
      </c>
      <c r="I61" t="e">
        <f>COUNTIF(EQUIPE!#REF!, "M")</f>
        <v>#REF!</v>
      </c>
      <c r="J61" t="e">
        <f>COUNTIF(EQUIPE!#REF!, "T")</f>
        <v>#REF!</v>
      </c>
      <c r="K61" t="e">
        <f>COUNTIF(EQUIPE!#REF!, "FE")</f>
        <v>#REF!</v>
      </c>
      <c r="L61" t="e">
        <f>COUNTIF(EQUIPE!#REF!,"PFN")</f>
        <v>#REF!</v>
      </c>
      <c r="M61" t="e">
        <f>COUNTIF(EQUIPE!#REF!,"N")</f>
        <v>#REF!</v>
      </c>
    </row>
    <row r="62" spans="1:13" ht="21" x14ac:dyDescent="0.35">
      <c r="A62" s="1" t="s">
        <v>75</v>
      </c>
      <c r="B62" s="3" t="e">
        <f t="shared" si="1"/>
        <v>#REF!</v>
      </c>
      <c r="C62" t="e">
        <f>COUNTIF(EQUIPE!#REF!, "PDN")</f>
        <v>#REF!</v>
      </c>
      <c r="D62" t="e">
        <f>COUNTIF(EQUIPE!#REF!, "PDD")</f>
        <v>#REF!</v>
      </c>
      <c r="E62" t="e">
        <f>COUNTIF(EQUIPE!#REF!, "FO")</f>
        <v>#REF!</v>
      </c>
      <c r="F62" t="e">
        <f>COUNTIF(EQUIPE!#REF!, "D")</f>
        <v>#REF!</v>
      </c>
      <c r="G62" t="e">
        <f>COUNTIF(EQUIPE!#REF!, "M/T")</f>
        <v>#REF!</v>
      </c>
      <c r="H62" t="e">
        <f>COUNTIF(EQUIPE!#REF!, "PFD")</f>
        <v>#REF!</v>
      </c>
      <c r="I62" t="e">
        <f>COUNTIF(EQUIPE!#REF!, "M")</f>
        <v>#REF!</v>
      </c>
      <c r="J62" t="e">
        <f>COUNTIF(EQUIPE!#REF!, "T")</f>
        <v>#REF!</v>
      </c>
      <c r="K62" t="e">
        <f>COUNTIF(EQUIPE!#REF!, "FE")</f>
        <v>#REF!</v>
      </c>
      <c r="L62" t="e">
        <f>COUNTIF(EQUIPE!#REF!,"PFN")</f>
        <v>#REF!</v>
      </c>
      <c r="M62" t="e">
        <f>COUNTIF(EQUIPE!#REF!,"N")</f>
        <v>#REF!</v>
      </c>
    </row>
    <row r="63" spans="1:13" ht="21" x14ac:dyDescent="0.35">
      <c r="A63" s="1" t="s">
        <v>76</v>
      </c>
      <c r="B63" s="3" t="e">
        <f t="shared" si="1"/>
        <v>#REF!</v>
      </c>
      <c r="C63" t="e">
        <f>COUNTIF(EQUIPE!#REF!, "PDN")</f>
        <v>#REF!</v>
      </c>
      <c r="D63" t="e">
        <f>COUNTIF(EQUIPE!#REF!, "PDD")</f>
        <v>#REF!</v>
      </c>
      <c r="E63" t="e">
        <f>COUNTIF(EQUIPE!#REF!, "FO")</f>
        <v>#REF!</v>
      </c>
      <c r="F63" t="e">
        <f>COUNTIF(EQUIPE!#REF!, "D")</f>
        <v>#REF!</v>
      </c>
      <c r="G63" t="e">
        <f>COUNTIF(EQUIPE!#REF!, "M/T")</f>
        <v>#REF!</v>
      </c>
      <c r="H63" t="e">
        <f>COUNTIF(EQUIPE!#REF!, "PFD")</f>
        <v>#REF!</v>
      </c>
      <c r="I63" t="e">
        <f>COUNTIF(EQUIPE!#REF!, "M")</f>
        <v>#REF!</v>
      </c>
      <c r="J63" t="e">
        <f>COUNTIF(EQUIPE!#REF!, "T")</f>
        <v>#REF!</v>
      </c>
      <c r="K63" t="e">
        <f>COUNTIF(EQUIPE!#REF!, "FE")</f>
        <v>#REF!</v>
      </c>
      <c r="L63" t="e">
        <f>COUNTIF(EQUIPE!#REF!,"PFN")</f>
        <v>#REF!</v>
      </c>
      <c r="M63" t="e">
        <f>COUNTIF(EQUIPE!#REF!,"N")</f>
        <v>#REF!</v>
      </c>
    </row>
    <row r="64" spans="1:13" ht="21" x14ac:dyDescent="0.35">
      <c r="A64" s="4" t="s">
        <v>77</v>
      </c>
      <c r="B64" s="3" t="e">
        <f t="shared" si="1"/>
        <v>#REF!</v>
      </c>
      <c r="C64" t="e">
        <f>COUNTIF(EQUIPE!#REF!, "PDN")</f>
        <v>#REF!</v>
      </c>
      <c r="D64" t="e">
        <f>COUNTIF(EQUIPE!#REF!, "PDD")</f>
        <v>#REF!</v>
      </c>
      <c r="E64" t="e">
        <f>COUNTIF(EQUIPE!#REF!, "FO")</f>
        <v>#REF!</v>
      </c>
      <c r="F64" t="e">
        <f>COUNTIF(EQUIPE!#REF!, "D")</f>
        <v>#REF!</v>
      </c>
      <c r="G64" t="e">
        <f>COUNTIF(EQUIPE!#REF!, "M/T")</f>
        <v>#REF!</v>
      </c>
      <c r="H64" t="e">
        <f>COUNTIF(EQUIPE!#REF!, "PFD")</f>
        <v>#REF!</v>
      </c>
      <c r="I64" t="e">
        <f>COUNTIF(EQUIPE!#REF!, "M")</f>
        <v>#REF!</v>
      </c>
      <c r="J64" t="e">
        <f>COUNTIF(EQUIPE!#REF!, "T")</f>
        <v>#REF!</v>
      </c>
      <c r="K64" t="e">
        <f>COUNTIF(EQUIPE!#REF!, "FE")</f>
        <v>#REF!</v>
      </c>
      <c r="L64" t="e">
        <f>COUNTIF(EQUIPE!#REF!,"PFN")</f>
        <v>#REF!</v>
      </c>
      <c r="M64" t="e">
        <f>COUNTIF(EQUIPE!#REF!,"N")</f>
        <v>#REF!</v>
      </c>
    </row>
    <row r="65" spans="1:13" ht="21" x14ac:dyDescent="0.35">
      <c r="A65" s="1" t="s">
        <v>78</v>
      </c>
      <c r="B65" s="3" t="e">
        <f t="shared" si="1"/>
        <v>#REF!</v>
      </c>
      <c r="C65" t="e">
        <f>COUNTIF(EQUIPE!#REF!, "PDN")</f>
        <v>#REF!</v>
      </c>
      <c r="D65" t="e">
        <f>COUNTIF(EQUIPE!#REF!, "PDD")</f>
        <v>#REF!</v>
      </c>
      <c r="E65" t="e">
        <f>COUNTIF(EQUIPE!#REF!, "FO")</f>
        <v>#REF!</v>
      </c>
      <c r="F65" t="e">
        <f>COUNTIF(EQUIPE!#REF!, "D")</f>
        <v>#REF!</v>
      </c>
      <c r="G65" t="e">
        <f>COUNTIF(EQUIPE!#REF!, "M/T")</f>
        <v>#REF!</v>
      </c>
      <c r="H65" t="e">
        <f>COUNTIF(EQUIPE!#REF!, "PFD")</f>
        <v>#REF!</v>
      </c>
      <c r="I65" t="e">
        <f>COUNTIF(EQUIPE!#REF!, "M")</f>
        <v>#REF!</v>
      </c>
      <c r="J65" t="e">
        <f>COUNTIF(EQUIPE!#REF!, "T")</f>
        <v>#REF!</v>
      </c>
      <c r="K65" t="e">
        <f>COUNTIF(EQUIPE!#REF!, "FE")</f>
        <v>#REF!</v>
      </c>
      <c r="L65" t="e">
        <f>COUNTIF(EQUIPE!#REF!,"PFN")</f>
        <v>#REF!</v>
      </c>
      <c r="M65" t="e">
        <f>COUNTIF(EQUIPE!#REF!,"N")</f>
        <v>#REF!</v>
      </c>
    </row>
    <row r="66" spans="1:13" ht="21" x14ac:dyDescent="0.35">
      <c r="A66" s="1" t="s">
        <v>79</v>
      </c>
      <c r="B66" s="3" t="e">
        <f t="shared" si="1"/>
        <v>#REF!</v>
      </c>
      <c r="C66" t="e">
        <f>COUNTIF(EQUIPE!#REF!, "PDN")</f>
        <v>#REF!</v>
      </c>
      <c r="D66" t="e">
        <f>COUNTIF(EQUIPE!#REF!, "PDD")</f>
        <v>#REF!</v>
      </c>
      <c r="E66" t="e">
        <f>COUNTIF(EQUIPE!#REF!, "FO")</f>
        <v>#REF!</v>
      </c>
      <c r="F66" t="e">
        <f>COUNTIF(EQUIPE!#REF!, "D")</f>
        <v>#REF!</v>
      </c>
      <c r="G66" t="e">
        <f>COUNTIF(EQUIPE!#REF!, "M/T")</f>
        <v>#REF!</v>
      </c>
      <c r="H66" t="e">
        <f>COUNTIF(EQUIPE!#REF!, "PFD")</f>
        <v>#REF!</v>
      </c>
      <c r="I66" t="e">
        <f>COUNTIF(EQUIPE!#REF!, "M")</f>
        <v>#REF!</v>
      </c>
      <c r="J66" t="e">
        <f>COUNTIF(EQUIPE!#REF!, "T")</f>
        <v>#REF!</v>
      </c>
      <c r="K66" t="e">
        <f>COUNTIF(EQUIPE!#REF!, "FE")</f>
        <v>#REF!</v>
      </c>
      <c r="L66" t="e">
        <f>COUNTIF(EQUIPE!#REF!,"PFN")</f>
        <v>#REF!</v>
      </c>
      <c r="M66" t="e">
        <f>COUNTIF(EQUIPE!#REF!,"N")</f>
        <v>#REF!</v>
      </c>
    </row>
    <row r="67" spans="1:13" ht="21" x14ac:dyDescent="0.35">
      <c r="A67" s="1" t="s">
        <v>80</v>
      </c>
      <c r="B67" s="3" t="e">
        <f t="shared" si="1"/>
        <v>#REF!</v>
      </c>
      <c r="C67" t="e">
        <f>COUNTIF(EQUIPE!#REF!, "PDN")</f>
        <v>#REF!</v>
      </c>
      <c r="D67" t="e">
        <f>COUNTIF(EQUIPE!#REF!, "PDD")</f>
        <v>#REF!</v>
      </c>
      <c r="E67" t="e">
        <f>COUNTIF(EQUIPE!#REF!, "FO")</f>
        <v>#REF!</v>
      </c>
      <c r="F67" t="e">
        <f>COUNTIF(EQUIPE!#REF!, "D")</f>
        <v>#REF!</v>
      </c>
      <c r="G67" t="e">
        <f>COUNTIF(EQUIPE!#REF!, "M/T")</f>
        <v>#REF!</v>
      </c>
      <c r="H67" t="e">
        <f>COUNTIF(EQUIPE!#REF!, "PFD")</f>
        <v>#REF!</v>
      </c>
      <c r="I67" t="e">
        <f>COUNTIF(EQUIPE!#REF!, "M")</f>
        <v>#REF!</v>
      </c>
      <c r="J67" t="e">
        <f>COUNTIF(EQUIPE!#REF!, "T")</f>
        <v>#REF!</v>
      </c>
      <c r="K67" t="e">
        <f>COUNTIF(EQUIPE!#REF!, "FE")</f>
        <v>#REF!</v>
      </c>
      <c r="L67" t="e">
        <f>COUNTIF(EQUIPE!#REF!,"PFN")</f>
        <v>#REF!</v>
      </c>
      <c r="M67" t="e">
        <f>COUNTIF(EQUIPE!#REF!,"N")</f>
        <v>#REF!</v>
      </c>
    </row>
    <row r="68" spans="1:13" ht="21" x14ac:dyDescent="0.35">
      <c r="A68" s="1" t="s">
        <v>81</v>
      </c>
      <c r="B68" s="3" t="e">
        <f t="shared" si="1"/>
        <v>#REF!</v>
      </c>
      <c r="C68" t="e">
        <f>COUNTIF(EQUIPE!#REF!, "PDN")</f>
        <v>#REF!</v>
      </c>
      <c r="D68" t="e">
        <f>COUNTIF(EQUIPE!#REF!, "PDD")</f>
        <v>#REF!</v>
      </c>
      <c r="E68" t="e">
        <f>COUNTIF(EQUIPE!#REF!, "FO")</f>
        <v>#REF!</v>
      </c>
      <c r="F68" t="e">
        <f>COUNTIF(EQUIPE!#REF!, "D")</f>
        <v>#REF!</v>
      </c>
      <c r="G68" t="e">
        <f>COUNTIF(EQUIPE!#REF!, "M/T")</f>
        <v>#REF!</v>
      </c>
      <c r="H68" t="e">
        <f>COUNTIF(EQUIPE!#REF!, "PFD")</f>
        <v>#REF!</v>
      </c>
      <c r="I68" t="e">
        <f>COUNTIF(EQUIPE!#REF!, "M")</f>
        <v>#REF!</v>
      </c>
      <c r="J68" t="e">
        <f>COUNTIF(EQUIPE!#REF!, "T")</f>
        <v>#REF!</v>
      </c>
      <c r="K68" t="e">
        <f>COUNTIF(EQUIPE!#REF!, "FE")</f>
        <v>#REF!</v>
      </c>
      <c r="L68" t="e">
        <f>COUNTIF(EQUIPE!#REF!,"PFN")</f>
        <v>#REF!</v>
      </c>
      <c r="M68" t="e">
        <f>COUNTIF(EQUIPE!#REF!,"N")</f>
        <v>#REF!</v>
      </c>
    </row>
    <row r="69" spans="1:13" ht="21" x14ac:dyDescent="0.35">
      <c r="A69" s="4" t="s">
        <v>82</v>
      </c>
      <c r="B69" s="3" t="e">
        <f t="shared" si="1"/>
        <v>#REF!</v>
      </c>
      <c r="C69" t="e">
        <f>COUNTIF(EQUIPE!#REF!, "PDN")</f>
        <v>#REF!</v>
      </c>
      <c r="D69" t="e">
        <f>COUNTIF(EQUIPE!#REF!, "PDD")</f>
        <v>#REF!</v>
      </c>
      <c r="E69" t="e">
        <f>COUNTIF(EQUIPE!#REF!, "FO")</f>
        <v>#REF!</v>
      </c>
      <c r="F69" t="e">
        <f>COUNTIF(EQUIPE!#REF!, "D")</f>
        <v>#REF!</v>
      </c>
      <c r="G69" t="e">
        <f>COUNTIF(EQUIPE!#REF!, "M/T")</f>
        <v>#REF!</v>
      </c>
      <c r="H69" t="e">
        <f>COUNTIF(EQUIPE!#REF!, "PFD")</f>
        <v>#REF!</v>
      </c>
      <c r="I69" t="e">
        <f>COUNTIF(EQUIPE!#REF!, "M")</f>
        <v>#REF!</v>
      </c>
      <c r="J69" t="e">
        <f>COUNTIF(EQUIPE!#REF!, "T")</f>
        <v>#REF!</v>
      </c>
      <c r="K69" t="e">
        <f>COUNTIF(EQUIPE!#REF!, "FE")</f>
        <v>#REF!</v>
      </c>
      <c r="L69" t="e">
        <f>COUNTIF(EQUIPE!#REF!,"PFN")</f>
        <v>#REF!</v>
      </c>
      <c r="M69" t="e">
        <f>COUNTIF(EQUIPE!#REF!,"N")</f>
        <v>#REF!</v>
      </c>
    </row>
    <row r="70" spans="1:13" ht="21" x14ac:dyDescent="0.35">
      <c r="A70" s="1" t="s">
        <v>83</v>
      </c>
      <c r="B70" s="3" t="e">
        <f t="shared" si="1"/>
        <v>#REF!</v>
      </c>
      <c r="C70" t="e">
        <f>COUNTIF(EQUIPE!#REF!, "PDN")</f>
        <v>#REF!</v>
      </c>
      <c r="D70" t="e">
        <f>COUNTIF(EQUIPE!#REF!, "PDD")</f>
        <v>#REF!</v>
      </c>
      <c r="E70" t="e">
        <f>COUNTIF(EQUIPE!#REF!, "FO")</f>
        <v>#REF!</v>
      </c>
      <c r="F70" t="e">
        <f>COUNTIF(EQUIPE!#REF!, "D")</f>
        <v>#REF!</v>
      </c>
      <c r="G70" t="e">
        <f>COUNTIF(EQUIPE!#REF!, "M/T")</f>
        <v>#REF!</v>
      </c>
      <c r="H70" t="e">
        <f>COUNTIF(EQUIPE!#REF!, "PFD")</f>
        <v>#REF!</v>
      </c>
      <c r="I70" t="e">
        <f>COUNTIF(EQUIPE!#REF!, "M")</f>
        <v>#REF!</v>
      </c>
      <c r="J70" t="e">
        <f>COUNTIF(EQUIPE!#REF!, "T")</f>
        <v>#REF!</v>
      </c>
      <c r="K70" t="e">
        <f>COUNTIF(EQUIPE!#REF!, "FE")</f>
        <v>#REF!</v>
      </c>
      <c r="L70" t="e">
        <f>COUNTIF(EQUIPE!#REF!,"PFN")</f>
        <v>#REF!</v>
      </c>
      <c r="M70" t="e">
        <f>COUNTIF(EQUIPE!#REF!,"N")</f>
        <v>#REF!</v>
      </c>
    </row>
    <row r="71" spans="1:13" ht="21" x14ac:dyDescent="0.35">
      <c r="A71" s="1" t="s">
        <v>84</v>
      </c>
      <c r="B71" s="3" t="e">
        <f t="shared" si="1"/>
        <v>#REF!</v>
      </c>
      <c r="C71" t="e">
        <f>COUNTIF(EQUIPE!#REF!, "PDN")</f>
        <v>#REF!</v>
      </c>
      <c r="D71" t="e">
        <f>COUNTIF(EQUIPE!#REF!, "PDD")</f>
        <v>#REF!</v>
      </c>
      <c r="E71" t="e">
        <f>COUNTIF(EQUIPE!#REF!, "FO")</f>
        <v>#REF!</v>
      </c>
      <c r="F71" t="e">
        <f>COUNTIF(EQUIPE!#REF!, "D")</f>
        <v>#REF!</v>
      </c>
      <c r="G71" t="e">
        <f>COUNTIF(EQUIPE!#REF!, "M/T")</f>
        <v>#REF!</v>
      </c>
      <c r="H71" t="e">
        <f>COUNTIF(EQUIPE!#REF!, "PFD")</f>
        <v>#REF!</v>
      </c>
      <c r="I71" t="e">
        <f>COUNTIF(EQUIPE!#REF!, "M")</f>
        <v>#REF!</v>
      </c>
      <c r="J71" t="e">
        <f>COUNTIF(EQUIPE!#REF!, "T")</f>
        <v>#REF!</v>
      </c>
      <c r="K71" t="e">
        <f>COUNTIF(EQUIPE!#REF!, "FE")</f>
        <v>#REF!</v>
      </c>
      <c r="L71" t="e">
        <f>COUNTIF(EQUIPE!#REF!,"PFN")</f>
        <v>#REF!</v>
      </c>
      <c r="M71" t="e">
        <f>COUNTIF(EQUIPE!#REF!,"N")</f>
        <v>#REF!</v>
      </c>
    </row>
    <row r="72" spans="1:13" ht="21" x14ac:dyDescent="0.35">
      <c r="A72" s="4" t="s">
        <v>86</v>
      </c>
      <c r="B72" s="3" t="e">
        <f t="shared" si="1"/>
        <v>#REF!</v>
      </c>
      <c r="C72" t="e">
        <f>COUNTIF(EQUIPE!#REF!, "PDN")</f>
        <v>#REF!</v>
      </c>
      <c r="D72" t="e">
        <f>COUNTIF(EQUIPE!#REF!, "PDD")</f>
        <v>#REF!</v>
      </c>
      <c r="E72" t="e">
        <f>COUNTIF(EQUIPE!#REF!, "FO")</f>
        <v>#REF!</v>
      </c>
      <c r="F72" t="e">
        <f>COUNTIF(EQUIPE!#REF!, "D")</f>
        <v>#REF!</v>
      </c>
      <c r="G72" t="e">
        <f>COUNTIF(EQUIPE!#REF!, "M/T")</f>
        <v>#REF!</v>
      </c>
      <c r="H72" t="e">
        <f>COUNTIF(EQUIPE!#REF!, "PFD")</f>
        <v>#REF!</v>
      </c>
      <c r="I72" t="e">
        <f>COUNTIF(EQUIPE!#REF!, "M")</f>
        <v>#REF!</v>
      </c>
      <c r="J72" t="e">
        <f>COUNTIF(EQUIPE!#REF!, "T")</f>
        <v>#REF!</v>
      </c>
      <c r="K72" t="e">
        <f>COUNTIF(EQUIPE!#REF!, "FE")</f>
        <v>#REF!</v>
      </c>
      <c r="L72" t="e">
        <f>COUNTIF(EQUIPE!#REF!,"PFN")</f>
        <v>#REF!</v>
      </c>
      <c r="M72" t="e">
        <f>COUNTIF(EQUIPE!#REF!,"N")</f>
        <v>#REF!</v>
      </c>
    </row>
    <row r="73" spans="1:13" ht="21" x14ac:dyDescent="0.35">
      <c r="A73" s="1" t="s">
        <v>87</v>
      </c>
      <c r="B73" s="3" t="e">
        <f t="shared" si="1"/>
        <v>#REF!</v>
      </c>
      <c r="C73" t="e">
        <f>COUNTIF(EQUIPE!#REF!, "PDN")</f>
        <v>#REF!</v>
      </c>
      <c r="D73" t="e">
        <f>COUNTIF(EQUIPE!#REF!, "PDD")</f>
        <v>#REF!</v>
      </c>
      <c r="E73" t="e">
        <f>COUNTIF(EQUIPE!#REF!, "FO")</f>
        <v>#REF!</v>
      </c>
      <c r="F73" t="e">
        <f>COUNTIF(EQUIPE!#REF!, "D")</f>
        <v>#REF!</v>
      </c>
      <c r="G73" t="e">
        <f>COUNTIF(EQUIPE!#REF!, "M/T")</f>
        <v>#REF!</v>
      </c>
      <c r="H73" t="e">
        <f>COUNTIF(EQUIPE!#REF!, "PFD")</f>
        <v>#REF!</v>
      </c>
      <c r="I73" t="e">
        <f>COUNTIF(EQUIPE!#REF!, "M")</f>
        <v>#REF!</v>
      </c>
      <c r="J73" t="e">
        <f>COUNTIF(EQUIPE!#REF!, "T")</f>
        <v>#REF!</v>
      </c>
      <c r="K73" t="e">
        <f>COUNTIF(EQUIPE!#REF!, "FE")</f>
        <v>#REF!</v>
      </c>
      <c r="L73" t="e">
        <f>COUNTIF(EQUIPE!#REF!,"PFN")</f>
        <v>#REF!</v>
      </c>
      <c r="M73" t="e">
        <f>COUNTIF(EQUIPE!#REF!,"N")</f>
        <v>#REF!</v>
      </c>
    </row>
    <row r="74" spans="1:13" ht="21" x14ac:dyDescent="0.35">
      <c r="A74" s="1" t="s">
        <v>109</v>
      </c>
      <c r="B74" s="3" t="e">
        <f t="shared" si="1"/>
        <v>#REF!</v>
      </c>
      <c r="C74" t="e">
        <f>COUNTIF(EQUIPE!#REF!, "PDN")</f>
        <v>#REF!</v>
      </c>
      <c r="D74" t="e">
        <f>COUNTIF(EQUIPE!#REF!, "PDD")</f>
        <v>#REF!</v>
      </c>
      <c r="E74" t="e">
        <f>COUNTIF(EQUIPE!#REF!, "FO")</f>
        <v>#REF!</v>
      </c>
      <c r="F74" t="e">
        <f>COUNTIF(EQUIPE!#REF!, "D")</f>
        <v>#REF!</v>
      </c>
      <c r="G74" t="e">
        <f>COUNTIF(EQUIPE!#REF!, "M/T")</f>
        <v>#REF!</v>
      </c>
      <c r="H74" t="e">
        <f>COUNTIF(EQUIPE!#REF!, "PFD")</f>
        <v>#REF!</v>
      </c>
      <c r="I74" t="e">
        <f>COUNTIF(EQUIPE!#REF!, "M")</f>
        <v>#REF!</v>
      </c>
      <c r="J74" t="e">
        <f>COUNTIF(EQUIPE!#REF!, "T")</f>
        <v>#REF!</v>
      </c>
      <c r="K74" t="e">
        <f>COUNTIF(EQUIPE!#REF!, "FE")</f>
        <v>#REF!</v>
      </c>
      <c r="L74" t="e">
        <f>COUNTIF(EQUIPE!#REF!,"PFN")</f>
        <v>#REF!</v>
      </c>
      <c r="M74" t="e">
        <f>COUNTIF(EQUIPE!#REF!,"N")</f>
        <v>#REF!</v>
      </c>
    </row>
    <row r="75" spans="1:13" ht="21" x14ac:dyDescent="0.35">
      <c r="A75" s="1" t="s">
        <v>88</v>
      </c>
      <c r="B75" s="3" t="e">
        <f t="shared" si="1"/>
        <v>#REF!</v>
      </c>
      <c r="C75" t="e">
        <f>COUNTIF(EQUIPE!#REF!, "PDN")</f>
        <v>#REF!</v>
      </c>
      <c r="D75" t="e">
        <f>COUNTIF(EQUIPE!#REF!, "PDD")</f>
        <v>#REF!</v>
      </c>
      <c r="E75" t="e">
        <f>COUNTIF(EQUIPE!#REF!, "FO")</f>
        <v>#REF!</v>
      </c>
      <c r="F75" t="e">
        <f>COUNTIF(EQUIPE!#REF!, "D")</f>
        <v>#REF!</v>
      </c>
      <c r="G75" t="e">
        <f>COUNTIF(EQUIPE!#REF!, "M/T")</f>
        <v>#REF!</v>
      </c>
      <c r="H75" t="e">
        <f>COUNTIF(EQUIPE!#REF!, "PFD")</f>
        <v>#REF!</v>
      </c>
      <c r="I75" t="e">
        <f>COUNTIF(EQUIPE!#REF!, "M")</f>
        <v>#REF!</v>
      </c>
      <c r="J75" t="e">
        <f>COUNTIF(EQUIPE!#REF!, "T")</f>
        <v>#REF!</v>
      </c>
      <c r="K75" t="e">
        <f>COUNTIF(EQUIPE!#REF!, "FE")</f>
        <v>#REF!</v>
      </c>
      <c r="L75" t="e">
        <f>COUNTIF(EQUIPE!#REF!,"PFN")</f>
        <v>#REF!</v>
      </c>
      <c r="M75" t="e">
        <f>COUNTIF(EQUIPE!#REF!,"N")</f>
        <v>#REF!</v>
      </c>
    </row>
    <row r="76" spans="1:13" ht="21" x14ac:dyDescent="0.35">
      <c r="A76" s="1" t="s">
        <v>110</v>
      </c>
      <c r="B76" s="3" t="e">
        <f t="shared" ref="B76" si="2">(C76*$B$1)+(D76*$B$2)+(E76*$B$3)+(F76*$B$4)+(G76*$B$5)+(H76*$B$6)+(I76*$B$7)+(J76*$B$8)+(K76*$B$9)+(L76*$B$10)+(M76*$B$11)</f>
        <v>#REF!</v>
      </c>
      <c r="C76" t="e">
        <f>COUNTIF(EQUIPE!#REF!, "PDN")</f>
        <v>#REF!</v>
      </c>
      <c r="D76" t="e">
        <f>COUNTIF(EQUIPE!#REF!, "PDD")</f>
        <v>#REF!</v>
      </c>
      <c r="E76" t="e">
        <f>COUNTIF(EQUIPE!#REF!, "FO")</f>
        <v>#REF!</v>
      </c>
      <c r="F76" t="e">
        <f>COUNTIF(EQUIPE!#REF!, "D")</f>
        <v>#REF!</v>
      </c>
      <c r="G76" t="e">
        <f>COUNTIF(EQUIPE!#REF!, "M/T")</f>
        <v>#REF!</v>
      </c>
      <c r="H76" t="e">
        <f>COUNTIF(EQUIPE!#REF!, "PFD")</f>
        <v>#REF!</v>
      </c>
      <c r="I76" t="e">
        <f>COUNTIF(EQUIPE!#REF!, "M")</f>
        <v>#REF!</v>
      </c>
      <c r="J76" t="e">
        <f>COUNTIF(EQUIPE!#REF!, "T")</f>
        <v>#REF!</v>
      </c>
      <c r="K76" t="e">
        <f>COUNTIF(EQUIPE!#REF!, "FE")</f>
        <v>#REF!</v>
      </c>
      <c r="L76" t="e">
        <f>COUNTIF(EQUIPE!#REF!,"PFN")</f>
        <v>#REF!</v>
      </c>
      <c r="M76" t="e">
        <f>COUNTIF(EQUIPE!#REF!,"N")</f>
        <v>#REF!</v>
      </c>
    </row>
    <row r="83" spans="1:3" x14ac:dyDescent="0.25">
      <c r="A83" t="e">
        <f>COUNTIF(EQUIPE!#REF!,"SEG") + COUNTIF(EQUIPE!#REF!, "TER") + COUNTIF(EQUIPE!#REF!, "QUA") + COUNTIF(EQUIPE!#REF!, "QUI") + COUNTIF(EQUIPE!#REF!, "SEX") + COUNTIF(EQUIPE!#REF!, "SAB")</f>
        <v>#REF!</v>
      </c>
      <c r="B83" t="s">
        <v>23</v>
      </c>
      <c r="C83" t="e">
        <f>$A$83*6</f>
        <v>#REF!</v>
      </c>
    </row>
    <row r="84" spans="1:3" x14ac:dyDescent="0.25">
      <c r="A84" t="e">
        <f>COUNTIF(EQUIPE!#REF!,"SEG") + COUNTIF(EQUIPE!#REF!, "TER") + COUNTIF(EQUIPE!#REF!, "QUA") + COUNTIF(EQUIPE!#REF!, "QUI") + COUNTIF(EQUIPE!#REF!, "SEX")</f>
        <v>#REF!</v>
      </c>
      <c r="B84" t="s">
        <v>30</v>
      </c>
      <c r="C84" t="e">
        <f>$A$84*6</f>
        <v>#REF!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EQUIPE</vt:lpstr>
      <vt:lpstr>SALAS</vt:lpstr>
      <vt:lpstr>Planilha1</vt:lpstr>
      <vt:lpstr>EQUIPE!Area_de_impressao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Cristina Ceratto</dc:creator>
  <cp:lastModifiedBy>Rafaela Baptista</cp:lastModifiedBy>
  <cp:revision>94</cp:revision>
  <cp:lastPrinted>2020-12-15T18:22:54Z</cp:lastPrinted>
  <dcterms:created xsi:type="dcterms:W3CDTF">2019-01-03T11:13:57Z</dcterms:created>
  <dcterms:modified xsi:type="dcterms:W3CDTF">2021-01-27T18:14:18Z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