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andre.maffissoni\Desktop\"/>
    </mc:Choice>
  </mc:AlternateContent>
  <xr:revisionPtr revIDLastSave="0" documentId="13_ncr:1_{8F3D6A8C-D2D9-4F86-943D-9B8A120381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QUIPE" sheetId="1" r:id="rId1"/>
    <sheet name="Planilha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1sohKh0W5pXKULkS2T6tz2az+Wg=="/>
    </ext>
  </extLst>
</workbook>
</file>

<file path=xl/calcChain.xml><?xml version="1.0" encoding="utf-8"?>
<calcChain xmlns="http://schemas.openxmlformats.org/spreadsheetml/2006/main">
  <c r="A84" i="3" l="1"/>
  <c r="C84" i="3" s="1"/>
  <c r="A83" i="3"/>
  <c r="C83" i="3" s="1"/>
  <c r="M76" i="3"/>
  <c r="L76" i="3"/>
  <c r="K76" i="3"/>
  <c r="J76" i="3"/>
  <c r="I76" i="3"/>
  <c r="H76" i="3"/>
  <c r="G76" i="3"/>
  <c r="F76" i="3"/>
  <c r="E76" i="3"/>
  <c r="D76" i="3"/>
  <c r="C76" i="3"/>
  <c r="M75" i="3"/>
  <c r="L75" i="3"/>
  <c r="K75" i="3"/>
  <c r="J75" i="3"/>
  <c r="I75" i="3"/>
  <c r="H75" i="3"/>
  <c r="G75" i="3"/>
  <c r="F75" i="3"/>
  <c r="E75" i="3"/>
  <c r="D75" i="3"/>
  <c r="C75" i="3"/>
  <c r="M74" i="3"/>
  <c r="L74" i="3"/>
  <c r="K74" i="3"/>
  <c r="J74" i="3"/>
  <c r="I74" i="3"/>
  <c r="H74" i="3"/>
  <c r="G74" i="3"/>
  <c r="F74" i="3"/>
  <c r="E74" i="3"/>
  <c r="D74" i="3"/>
  <c r="C74" i="3"/>
  <c r="M73" i="3"/>
  <c r="L73" i="3"/>
  <c r="K73" i="3"/>
  <c r="J73" i="3"/>
  <c r="I73" i="3"/>
  <c r="H73" i="3"/>
  <c r="G73" i="3"/>
  <c r="F73" i="3"/>
  <c r="E73" i="3"/>
  <c r="D73" i="3"/>
  <c r="C73" i="3"/>
  <c r="M72" i="3"/>
  <c r="L72" i="3"/>
  <c r="K72" i="3"/>
  <c r="J72" i="3"/>
  <c r="I72" i="3"/>
  <c r="H72" i="3"/>
  <c r="G72" i="3"/>
  <c r="F72" i="3"/>
  <c r="E72" i="3"/>
  <c r="D72" i="3"/>
  <c r="C72" i="3"/>
  <c r="M71" i="3"/>
  <c r="L71" i="3"/>
  <c r="K71" i="3"/>
  <c r="J71" i="3"/>
  <c r="I71" i="3"/>
  <c r="H71" i="3"/>
  <c r="G71" i="3"/>
  <c r="F71" i="3"/>
  <c r="E71" i="3"/>
  <c r="D71" i="3"/>
  <c r="C71" i="3"/>
  <c r="M70" i="3"/>
  <c r="L70" i="3"/>
  <c r="K70" i="3"/>
  <c r="J70" i="3"/>
  <c r="I70" i="3"/>
  <c r="H70" i="3"/>
  <c r="G70" i="3"/>
  <c r="F70" i="3"/>
  <c r="E70" i="3"/>
  <c r="D70" i="3"/>
  <c r="C70" i="3"/>
  <c r="M69" i="3"/>
  <c r="L69" i="3"/>
  <c r="K69" i="3"/>
  <c r="J69" i="3"/>
  <c r="I69" i="3"/>
  <c r="H69" i="3"/>
  <c r="G69" i="3"/>
  <c r="F69" i="3"/>
  <c r="E69" i="3"/>
  <c r="D69" i="3"/>
  <c r="C69" i="3"/>
  <c r="M68" i="3"/>
  <c r="L68" i="3"/>
  <c r="K68" i="3"/>
  <c r="J68" i="3"/>
  <c r="I68" i="3"/>
  <c r="H68" i="3"/>
  <c r="G68" i="3"/>
  <c r="F68" i="3"/>
  <c r="E68" i="3"/>
  <c r="D68" i="3"/>
  <c r="C68" i="3"/>
  <c r="M67" i="3"/>
  <c r="L67" i="3"/>
  <c r="K67" i="3"/>
  <c r="J67" i="3"/>
  <c r="I67" i="3"/>
  <c r="H67" i="3"/>
  <c r="G67" i="3"/>
  <c r="F67" i="3"/>
  <c r="E67" i="3"/>
  <c r="D67" i="3"/>
  <c r="C67" i="3"/>
  <c r="M66" i="3"/>
  <c r="L66" i="3"/>
  <c r="K66" i="3"/>
  <c r="J66" i="3"/>
  <c r="I66" i="3"/>
  <c r="H66" i="3"/>
  <c r="G66" i="3"/>
  <c r="F66" i="3"/>
  <c r="E66" i="3"/>
  <c r="D66" i="3"/>
  <c r="C66" i="3"/>
  <c r="M65" i="3"/>
  <c r="L65" i="3"/>
  <c r="K65" i="3"/>
  <c r="J65" i="3"/>
  <c r="I65" i="3"/>
  <c r="H65" i="3"/>
  <c r="G65" i="3"/>
  <c r="F65" i="3"/>
  <c r="E65" i="3"/>
  <c r="D65" i="3"/>
  <c r="C65" i="3"/>
  <c r="M64" i="3"/>
  <c r="L64" i="3"/>
  <c r="K64" i="3"/>
  <c r="J64" i="3"/>
  <c r="I64" i="3"/>
  <c r="H64" i="3"/>
  <c r="G64" i="3"/>
  <c r="F64" i="3"/>
  <c r="E64" i="3"/>
  <c r="D64" i="3"/>
  <c r="C64" i="3"/>
  <c r="M63" i="3"/>
  <c r="L63" i="3"/>
  <c r="K63" i="3"/>
  <c r="J63" i="3"/>
  <c r="I63" i="3"/>
  <c r="H63" i="3"/>
  <c r="G63" i="3"/>
  <c r="F63" i="3"/>
  <c r="E63" i="3"/>
  <c r="D63" i="3"/>
  <c r="C63" i="3"/>
  <c r="M62" i="3"/>
  <c r="L62" i="3"/>
  <c r="K62" i="3"/>
  <c r="J62" i="3"/>
  <c r="I62" i="3"/>
  <c r="H62" i="3"/>
  <c r="G62" i="3"/>
  <c r="F62" i="3"/>
  <c r="E62" i="3"/>
  <c r="D62" i="3"/>
  <c r="C62" i="3"/>
  <c r="M61" i="3"/>
  <c r="L61" i="3"/>
  <c r="K61" i="3"/>
  <c r="J61" i="3"/>
  <c r="I61" i="3"/>
  <c r="H61" i="3"/>
  <c r="G61" i="3"/>
  <c r="F61" i="3"/>
  <c r="E61" i="3"/>
  <c r="D61" i="3"/>
  <c r="C61" i="3"/>
  <c r="M60" i="3"/>
  <c r="L60" i="3"/>
  <c r="K60" i="3"/>
  <c r="J60" i="3"/>
  <c r="I60" i="3"/>
  <c r="H60" i="3"/>
  <c r="G60" i="3"/>
  <c r="F60" i="3"/>
  <c r="E60" i="3"/>
  <c r="D60" i="3"/>
  <c r="C60" i="3"/>
  <c r="M59" i="3"/>
  <c r="L59" i="3"/>
  <c r="K59" i="3"/>
  <c r="J59" i="3"/>
  <c r="I59" i="3"/>
  <c r="H59" i="3"/>
  <c r="G59" i="3"/>
  <c r="F59" i="3"/>
  <c r="E59" i="3"/>
  <c r="D59" i="3"/>
  <c r="C59" i="3"/>
  <c r="M58" i="3"/>
  <c r="L58" i="3"/>
  <c r="K58" i="3"/>
  <c r="J58" i="3"/>
  <c r="I58" i="3"/>
  <c r="H58" i="3"/>
  <c r="G58" i="3"/>
  <c r="F58" i="3"/>
  <c r="E58" i="3"/>
  <c r="D58" i="3"/>
  <c r="C58" i="3"/>
  <c r="M57" i="3"/>
  <c r="L57" i="3"/>
  <c r="K57" i="3"/>
  <c r="J57" i="3"/>
  <c r="I57" i="3"/>
  <c r="H57" i="3"/>
  <c r="G57" i="3"/>
  <c r="F57" i="3"/>
  <c r="E57" i="3"/>
  <c r="D57" i="3"/>
  <c r="C57" i="3"/>
  <c r="M56" i="3"/>
  <c r="L56" i="3"/>
  <c r="K56" i="3"/>
  <c r="J56" i="3"/>
  <c r="I56" i="3"/>
  <c r="H56" i="3"/>
  <c r="G56" i="3"/>
  <c r="F56" i="3"/>
  <c r="E56" i="3"/>
  <c r="D56" i="3"/>
  <c r="C56" i="3"/>
  <c r="M55" i="3"/>
  <c r="L55" i="3"/>
  <c r="K55" i="3"/>
  <c r="J55" i="3"/>
  <c r="I55" i="3"/>
  <c r="H55" i="3"/>
  <c r="G55" i="3"/>
  <c r="F55" i="3"/>
  <c r="E55" i="3"/>
  <c r="D55" i="3"/>
  <c r="C55" i="3"/>
  <c r="M54" i="3"/>
  <c r="L54" i="3"/>
  <c r="K54" i="3"/>
  <c r="J54" i="3"/>
  <c r="I54" i="3"/>
  <c r="H54" i="3"/>
  <c r="G54" i="3"/>
  <c r="F54" i="3"/>
  <c r="E54" i="3"/>
  <c r="D54" i="3"/>
  <c r="C54" i="3"/>
  <c r="M53" i="3"/>
  <c r="L53" i="3"/>
  <c r="K53" i="3"/>
  <c r="J53" i="3"/>
  <c r="I53" i="3"/>
  <c r="H53" i="3"/>
  <c r="G53" i="3"/>
  <c r="F53" i="3"/>
  <c r="E53" i="3"/>
  <c r="D53" i="3"/>
  <c r="C53" i="3"/>
  <c r="M52" i="3"/>
  <c r="L52" i="3"/>
  <c r="K52" i="3"/>
  <c r="J52" i="3"/>
  <c r="I52" i="3"/>
  <c r="H52" i="3"/>
  <c r="G52" i="3"/>
  <c r="F52" i="3"/>
  <c r="E52" i="3"/>
  <c r="D52" i="3"/>
  <c r="C52" i="3"/>
  <c r="M51" i="3"/>
  <c r="L51" i="3"/>
  <c r="K51" i="3"/>
  <c r="J51" i="3"/>
  <c r="I51" i="3"/>
  <c r="H51" i="3"/>
  <c r="G51" i="3"/>
  <c r="F51" i="3"/>
  <c r="E51" i="3"/>
  <c r="D51" i="3"/>
  <c r="C51" i="3"/>
  <c r="M50" i="3"/>
  <c r="L50" i="3"/>
  <c r="K50" i="3"/>
  <c r="J50" i="3"/>
  <c r="I50" i="3"/>
  <c r="H50" i="3"/>
  <c r="G50" i="3"/>
  <c r="F50" i="3"/>
  <c r="E50" i="3"/>
  <c r="D50" i="3"/>
  <c r="C50" i="3"/>
  <c r="M49" i="3"/>
  <c r="L49" i="3"/>
  <c r="K49" i="3"/>
  <c r="J49" i="3"/>
  <c r="I49" i="3"/>
  <c r="H49" i="3"/>
  <c r="G49" i="3"/>
  <c r="F49" i="3"/>
  <c r="E49" i="3"/>
  <c r="D49" i="3"/>
  <c r="C49" i="3"/>
  <c r="M48" i="3"/>
  <c r="L48" i="3"/>
  <c r="K48" i="3"/>
  <c r="J48" i="3"/>
  <c r="I48" i="3"/>
  <c r="H48" i="3"/>
  <c r="G48" i="3"/>
  <c r="F48" i="3"/>
  <c r="E48" i="3"/>
  <c r="D48" i="3"/>
  <c r="C48" i="3"/>
  <c r="M47" i="3"/>
  <c r="L47" i="3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4" i="3"/>
  <c r="L44" i="3"/>
  <c r="K44" i="3"/>
  <c r="J44" i="3"/>
  <c r="I44" i="3"/>
  <c r="H44" i="3"/>
  <c r="G44" i="3"/>
  <c r="F44" i="3"/>
  <c r="E44" i="3"/>
  <c r="D44" i="3"/>
  <c r="C44" i="3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M38" i="3"/>
  <c r="L38" i="3"/>
  <c r="K38" i="3"/>
  <c r="J38" i="3"/>
  <c r="I38" i="3"/>
  <c r="H38" i="3"/>
  <c r="G38" i="3"/>
  <c r="F38" i="3"/>
  <c r="E38" i="3"/>
  <c r="D38" i="3"/>
  <c r="C38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M34" i="3"/>
  <c r="L34" i="3"/>
  <c r="K34" i="3"/>
  <c r="J34" i="3"/>
  <c r="I34" i="3"/>
  <c r="H34" i="3"/>
  <c r="G34" i="3"/>
  <c r="F34" i="3"/>
  <c r="E34" i="3"/>
  <c r="D34" i="3"/>
  <c r="C34" i="3"/>
  <c r="M33" i="3"/>
  <c r="L33" i="3"/>
  <c r="K33" i="3"/>
  <c r="J33" i="3"/>
  <c r="I33" i="3"/>
  <c r="H33" i="3"/>
  <c r="G33" i="3"/>
  <c r="F33" i="3"/>
  <c r="E33" i="3"/>
  <c r="D33" i="3"/>
  <c r="C33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M26" i="3"/>
  <c r="L26" i="3"/>
  <c r="K26" i="3"/>
  <c r="J26" i="3"/>
  <c r="I26" i="3"/>
  <c r="H26" i="3"/>
  <c r="G26" i="3"/>
  <c r="F26" i="3"/>
  <c r="E26" i="3"/>
  <c r="D26" i="3"/>
  <c r="C26" i="3"/>
  <c r="M25" i="3"/>
  <c r="L25" i="3"/>
  <c r="K25" i="3"/>
  <c r="J25" i="3"/>
  <c r="I25" i="3"/>
  <c r="H25" i="3"/>
  <c r="G25" i="3"/>
  <c r="F25" i="3"/>
  <c r="E25" i="3"/>
  <c r="D25" i="3"/>
  <c r="C25" i="3"/>
  <c r="M24" i="3"/>
  <c r="L24" i="3"/>
  <c r="K24" i="3"/>
  <c r="J24" i="3"/>
  <c r="I24" i="3"/>
  <c r="H24" i="3"/>
  <c r="G24" i="3"/>
  <c r="F24" i="3"/>
  <c r="E24" i="3"/>
  <c r="D24" i="3"/>
  <c r="C24" i="3"/>
  <c r="M23" i="3"/>
  <c r="L23" i="3"/>
  <c r="K23" i="3"/>
  <c r="J23" i="3"/>
  <c r="I23" i="3"/>
  <c r="H23" i="3"/>
  <c r="G23" i="3"/>
  <c r="F23" i="3"/>
  <c r="E23" i="3"/>
  <c r="D23" i="3"/>
  <c r="C23" i="3"/>
  <c r="M22" i="3"/>
  <c r="L22" i="3"/>
  <c r="K22" i="3"/>
  <c r="J22" i="3"/>
  <c r="I22" i="3"/>
  <c r="H22" i="3"/>
  <c r="G22" i="3"/>
  <c r="F22" i="3"/>
  <c r="E22" i="3"/>
  <c r="D22" i="3"/>
  <c r="C22" i="3"/>
  <c r="M21" i="3"/>
  <c r="L21" i="3"/>
  <c r="K21" i="3"/>
  <c r="J21" i="3"/>
  <c r="I21" i="3"/>
  <c r="H21" i="3"/>
  <c r="G21" i="3"/>
  <c r="F21" i="3"/>
  <c r="E21" i="3"/>
  <c r="D21" i="3"/>
  <c r="C21" i="3"/>
  <c r="M20" i="3"/>
  <c r="L20" i="3"/>
  <c r="K20" i="3"/>
  <c r="J20" i="3"/>
  <c r="I20" i="3"/>
  <c r="H20" i="3"/>
  <c r="G20" i="3"/>
  <c r="F20" i="3"/>
  <c r="E20" i="3"/>
  <c r="D20" i="3"/>
  <c r="C20" i="3"/>
  <c r="M19" i="3"/>
  <c r="L19" i="3"/>
  <c r="K19" i="3"/>
  <c r="J19" i="3"/>
  <c r="I19" i="3"/>
  <c r="H19" i="3"/>
  <c r="G19" i="3"/>
  <c r="F19" i="3"/>
  <c r="E19" i="3"/>
  <c r="D19" i="3"/>
  <c r="C19" i="3"/>
  <c r="M18" i="3"/>
  <c r="L18" i="3"/>
  <c r="K18" i="3"/>
  <c r="J18" i="3"/>
  <c r="I18" i="3"/>
  <c r="H18" i="3"/>
  <c r="G18" i="3"/>
  <c r="F18" i="3"/>
  <c r="E18" i="3"/>
  <c r="D18" i="3"/>
  <c r="C18" i="3"/>
  <c r="M17" i="3"/>
  <c r="L17" i="3"/>
  <c r="K17" i="3"/>
  <c r="J17" i="3"/>
  <c r="I17" i="3"/>
  <c r="H17" i="3"/>
  <c r="G17" i="3"/>
  <c r="F17" i="3"/>
  <c r="E17" i="3"/>
  <c r="D17" i="3"/>
  <c r="C17" i="3"/>
  <c r="M16" i="3"/>
  <c r="L16" i="3"/>
  <c r="K16" i="3"/>
  <c r="J16" i="3"/>
  <c r="I16" i="3"/>
  <c r="H16" i="3"/>
  <c r="G16" i="3"/>
  <c r="F16" i="3"/>
  <c r="E16" i="3"/>
  <c r="D16" i="3"/>
  <c r="C16" i="3"/>
  <c r="M15" i="3"/>
  <c r="L15" i="3"/>
  <c r="K15" i="3"/>
  <c r="J15" i="3"/>
  <c r="I15" i="3"/>
  <c r="H15" i="3"/>
  <c r="G15" i="3"/>
  <c r="F15" i="3"/>
  <c r="E15" i="3"/>
  <c r="D15" i="3"/>
  <c r="C15" i="3"/>
  <c r="M14" i="3"/>
  <c r="L14" i="3"/>
  <c r="K14" i="3"/>
  <c r="J14" i="3"/>
  <c r="I14" i="3"/>
  <c r="H14" i="3"/>
  <c r="G14" i="3"/>
  <c r="F14" i="3"/>
  <c r="E14" i="3"/>
  <c r="D14" i="3"/>
  <c r="C14" i="3"/>
  <c r="M13" i="3"/>
  <c r="L13" i="3"/>
  <c r="K13" i="3"/>
  <c r="J13" i="3"/>
  <c r="I13" i="3"/>
  <c r="H13" i="3"/>
  <c r="G13" i="3"/>
  <c r="F13" i="3"/>
  <c r="E13" i="3"/>
  <c r="D13" i="3"/>
  <c r="C13" i="3"/>
  <c r="M12" i="3"/>
  <c r="L12" i="3"/>
  <c r="K12" i="3"/>
  <c r="J12" i="3"/>
  <c r="I12" i="3"/>
  <c r="H12" i="3"/>
  <c r="G12" i="3"/>
  <c r="F12" i="3"/>
  <c r="E12" i="3"/>
  <c r="D12" i="3"/>
  <c r="C12" i="3"/>
  <c r="B22" i="3" l="1"/>
  <c r="B26" i="3"/>
  <c r="B30" i="3"/>
  <c r="B34" i="3"/>
  <c r="B38" i="3"/>
  <c r="B42" i="3"/>
  <c r="B46" i="3"/>
  <c r="B50" i="3"/>
  <c r="B54" i="3"/>
  <c r="B58" i="3"/>
  <c r="B62" i="3"/>
  <c r="B66" i="3"/>
  <c r="B70" i="3"/>
  <c r="B14" i="3"/>
  <c r="B18" i="3"/>
  <c r="B12" i="3"/>
  <c r="B16" i="3"/>
  <c r="B24" i="3"/>
  <c r="B32" i="3"/>
  <c r="B36" i="3"/>
  <c r="B40" i="3"/>
  <c r="B52" i="3"/>
  <c r="B56" i="3"/>
  <c r="B15" i="3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71" i="3"/>
  <c r="B75" i="3"/>
  <c r="B74" i="3"/>
  <c r="B13" i="3"/>
  <c r="B21" i="3"/>
  <c r="B29" i="3"/>
  <c r="B33" i="3"/>
  <c r="B37" i="3"/>
  <c r="B41" i="3"/>
  <c r="B45" i="3"/>
  <c r="B49" i="3"/>
  <c r="B53" i="3"/>
  <c r="B57" i="3"/>
  <c r="B61" i="3"/>
  <c r="B65" i="3"/>
  <c r="B69" i="3"/>
  <c r="B73" i="3"/>
  <c r="B17" i="3"/>
  <c r="B25" i="3"/>
  <c r="B20" i="3"/>
  <c r="B28" i="3"/>
  <c r="B44" i="3"/>
  <c r="B48" i="3"/>
  <c r="B60" i="3"/>
  <c r="B64" i="3"/>
  <c r="B68" i="3"/>
  <c r="B72" i="3"/>
  <c r="B76" i="3"/>
</calcChain>
</file>

<file path=xl/sharedStrings.xml><?xml version="1.0" encoding="utf-8"?>
<sst xmlns="http://schemas.openxmlformats.org/spreadsheetml/2006/main" count="1205" uniqueCount="183">
  <si>
    <t>Hospital Universitário Professor Polydoro Ernani de São Thiago</t>
  </si>
  <si>
    <t>DIVISÃO /SETOR/UNIDADE:+A4:AU14 CENTRO CIRÚRGICO</t>
  </si>
  <si>
    <t>MÊS:</t>
  </si>
  <si>
    <t>ANO:</t>
  </si>
  <si>
    <t>INTERVALO</t>
  </si>
  <si>
    <t>NOME COMPLETO</t>
  </si>
  <si>
    <t>SIAPE</t>
  </si>
  <si>
    <t>COREN</t>
  </si>
  <si>
    <t>CARGO</t>
  </si>
  <si>
    <t>VÍNCULO</t>
  </si>
  <si>
    <t>C.H SEM.</t>
  </si>
  <si>
    <t>M</t>
  </si>
  <si>
    <t>M T</t>
  </si>
  <si>
    <t>D</t>
  </si>
  <si>
    <t>N</t>
  </si>
  <si>
    <t>T</t>
  </si>
  <si>
    <t>QUI</t>
  </si>
  <si>
    <t>SEX</t>
  </si>
  <si>
    <t>SAB</t>
  </si>
  <si>
    <t>DOM</t>
  </si>
  <si>
    <t>SEG</t>
  </si>
  <si>
    <t>TER</t>
  </si>
  <si>
    <t>QUA</t>
  </si>
  <si>
    <t>Flávia Gomes</t>
  </si>
  <si>
    <t>ENF</t>
  </si>
  <si>
    <t>EBSERH</t>
  </si>
  <si>
    <t>FO</t>
  </si>
  <si>
    <t>D6</t>
  </si>
  <si>
    <t>T15</t>
  </si>
  <si>
    <t>M15</t>
  </si>
  <si>
    <t>N8</t>
  </si>
  <si>
    <t>Larissa V A Jacomossi</t>
  </si>
  <si>
    <t>RJU</t>
  </si>
  <si>
    <t>FE</t>
  </si>
  <si>
    <t>Kelle Cristina Ferreira Carvalho</t>
  </si>
  <si>
    <t xml:space="preserve">Jeanne Barbosa Krieger </t>
  </si>
  <si>
    <t>André Lucas Maffissoni</t>
  </si>
  <si>
    <t>Jaçany B. Prudente</t>
  </si>
  <si>
    <t>CH-12</t>
  </si>
  <si>
    <t>MANHA</t>
  </si>
  <si>
    <t xml:space="preserve">Alessandra Barichello da Silva </t>
  </si>
  <si>
    <t>TEC.</t>
  </si>
  <si>
    <t>Andreia S. Horacio Abreu</t>
  </si>
  <si>
    <t>Débora R C Carpes</t>
  </si>
  <si>
    <t>L</t>
  </si>
  <si>
    <r>
      <rPr>
        <sz val="8"/>
        <color rgb="FF000000"/>
        <rFont val="Calibri"/>
        <family val="2"/>
      </rPr>
      <t>J</t>
    </r>
    <r>
      <rPr>
        <sz val="8"/>
        <color rgb="FF000000"/>
        <rFont val="Calibri"/>
        <family val="2"/>
      </rPr>
      <t>osiane Aparecida Nunes Vitor</t>
    </r>
  </si>
  <si>
    <t>Deividi Godoi</t>
  </si>
  <si>
    <t xml:space="preserve">Michelly  C M Kuster </t>
  </si>
  <si>
    <t xml:space="preserve">Nazarete M M Casagrande </t>
  </si>
  <si>
    <t>TARDE</t>
  </si>
  <si>
    <t>Celso Vieira Nunes</t>
  </si>
  <si>
    <t>AUX.</t>
  </si>
  <si>
    <t>Geni Valéria Besen</t>
  </si>
  <si>
    <t>Jessica Daiane Rosa</t>
  </si>
  <si>
    <t>Ronaldo Antonio de Souza</t>
  </si>
  <si>
    <t>Vanessa Duarte Silva</t>
  </si>
  <si>
    <t>INST.</t>
  </si>
  <si>
    <t>PLANTÃO</t>
  </si>
  <si>
    <t>Rosane Kupas</t>
  </si>
  <si>
    <t>PRÉ-OPERATÓRIO</t>
  </si>
  <si>
    <t>Rutes F. Terres Danczuk</t>
  </si>
  <si>
    <t>Silvia Mara Berns</t>
  </si>
  <si>
    <t>SRPA</t>
  </si>
  <si>
    <t>Ionice Isolina de Jesus</t>
  </si>
  <si>
    <t>Maria Jusciane  M .Gadelha</t>
  </si>
  <si>
    <t>Thacyane D. C. Barcellos</t>
  </si>
  <si>
    <t>Total de RH</t>
  </si>
  <si>
    <t>Tarde</t>
  </si>
  <si>
    <t>Noite1:</t>
  </si>
  <si>
    <t>Janete Maria Romão</t>
  </si>
  <si>
    <t>Ramsés Fernandes Camargo</t>
  </si>
  <si>
    <t>Valdete A M Baumgratz</t>
  </si>
  <si>
    <t>TÉC.</t>
  </si>
  <si>
    <t>Noite2:</t>
  </si>
  <si>
    <t>Daiane Pereira Lima</t>
  </si>
  <si>
    <t>Viviane Gertrude Ferreira</t>
  </si>
  <si>
    <t>Alba Lúcia Oliveira</t>
  </si>
  <si>
    <t>Marilu M Silva de Farias</t>
  </si>
  <si>
    <t>Noite3:</t>
  </si>
  <si>
    <t>Carlos Roberto Schmitt</t>
  </si>
  <si>
    <t>Gilson Pinheiro Amaral</t>
  </si>
  <si>
    <t>Heronilde Lima Rodrigues</t>
  </si>
  <si>
    <t>Ivone Maria kerwald</t>
  </si>
  <si>
    <t>Administrativo:</t>
  </si>
  <si>
    <t>Roberto Rosa</t>
  </si>
  <si>
    <t>ISENTO</t>
  </si>
  <si>
    <t>AUX. SAÚDE</t>
  </si>
  <si>
    <t>Escrituração:</t>
  </si>
  <si>
    <t>Marco A. P. Borges</t>
  </si>
  <si>
    <t>isento</t>
  </si>
  <si>
    <t>AUX. SAUDE</t>
  </si>
  <si>
    <t>Maca</t>
  </si>
  <si>
    <t>Sidinei O Machado</t>
  </si>
  <si>
    <t>SERVIDORES PARA OUTRA UNIDADE</t>
  </si>
  <si>
    <t>Alexssandro Lacal</t>
  </si>
  <si>
    <t>Téc</t>
  </si>
  <si>
    <t>UTI</t>
  </si>
  <si>
    <t>Henrique Samua</t>
  </si>
  <si>
    <t>Clarisse da Silva</t>
  </si>
  <si>
    <t>Jonice Ferreira macedo</t>
  </si>
  <si>
    <t>Lidieine Amaro da Silva</t>
  </si>
  <si>
    <t>REG</t>
  </si>
  <si>
    <t>LICENÇAS/AFASTAMENTOS</t>
  </si>
  <si>
    <t>Elisa Borges Kuze</t>
  </si>
  <si>
    <t>Gercina G. da Silva</t>
  </si>
  <si>
    <t>Paola Cristina Ceratto</t>
  </si>
  <si>
    <t>ENF. REF</t>
  </si>
  <si>
    <t>LM</t>
  </si>
  <si>
    <t>Legenda</t>
  </si>
  <si>
    <t>LICENÇA MATERNIDADE</t>
  </si>
  <si>
    <t>Férias</t>
  </si>
  <si>
    <t>Turno intermediário (10:00 às 16:15)</t>
  </si>
  <si>
    <t>M18</t>
  </si>
  <si>
    <t>Adicional hora plantão DIURNO final de semana (07:00 às 19:00)</t>
  </si>
  <si>
    <t>PFD</t>
  </si>
  <si>
    <t>LICENÇA PATERNIDADE</t>
  </si>
  <si>
    <t>LP</t>
  </si>
  <si>
    <t>Abono</t>
  </si>
  <si>
    <t>AB</t>
  </si>
  <si>
    <t>Adicional hora plantão NOTURNO dia de semana (19:00 às 07:00)</t>
  </si>
  <si>
    <t>PDN</t>
  </si>
  <si>
    <t>Turno intermediário das 15 as 21:15</t>
  </si>
  <si>
    <t>T8</t>
  </si>
  <si>
    <t>LICENÇA MÉDICA/ODONTO</t>
  </si>
  <si>
    <t>Compensação de horas devedoras</t>
  </si>
  <si>
    <t>CH+12</t>
  </si>
  <si>
    <t>Adicional hora plantão NOTURNO final de semana (19:00 às 07:00)</t>
  </si>
  <si>
    <t>PFN</t>
  </si>
  <si>
    <t>LICENÇA CAPACITAÇÃO</t>
  </si>
  <si>
    <t>LC</t>
  </si>
  <si>
    <t>Compensação de horas excedentes</t>
  </si>
  <si>
    <t>Adicional hora plantão DIURNO dia de semana(07:00 às 19:00)</t>
  </si>
  <si>
    <t>PDD</t>
  </si>
  <si>
    <t>M/T</t>
  </si>
  <si>
    <t>Viviane Beserra</t>
  </si>
  <si>
    <t>Paola Cristina</t>
  </si>
  <si>
    <t>Michelle Medeiros</t>
  </si>
  <si>
    <t>Cláudia Cristiana da Silva</t>
  </si>
  <si>
    <t>Ana Cláudia de Melo</t>
  </si>
  <si>
    <t>Nazarete M M Casagrande</t>
  </si>
  <si>
    <t>Adriana Gonzalez</t>
  </si>
  <si>
    <t>Márcio Coutinho Farias leite</t>
  </si>
  <si>
    <t>Arlene Loudes dos Santos</t>
  </si>
  <si>
    <t>Deise Vilpert</t>
  </si>
  <si>
    <t>Gean Carlos Matias</t>
  </si>
  <si>
    <t xml:space="preserve"> Maria Jusciane  M .Gadelha</t>
  </si>
  <si>
    <t>Josias Fernandes de Souza</t>
  </si>
  <si>
    <t>Ronaldo Antônio de Souza</t>
  </si>
  <si>
    <t>Plantão</t>
  </si>
  <si>
    <t>Deise Lenfers</t>
  </si>
  <si>
    <t>Leila Maria de Oliveira</t>
  </si>
  <si>
    <t>Albertina Terezinha Besen</t>
  </si>
  <si>
    <t>Christina F. M Hermans</t>
  </si>
  <si>
    <t>Daiane Dereira Lima</t>
  </si>
  <si>
    <t>Débora H. Régis</t>
  </si>
  <si>
    <t>Adelino da Silva</t>
  </si>
  <si>
    <t>Carlos Eduardo Silva</t>
  </si>
  <si>
    <t>Marcos Antônio Soares</t>
  </si>
  <si>
    <t>Sidnei O. Machado</t>
  </si>
  <si>
    <t xml:space="preserve">Cristiane de Oliveira Coelho </t>
  </si>
  <si>
    <t>CH-6</t>
  </si>
  <si>
    <t>MAIO</t>
  </si>
  <si>
    <t>T15/N8</t>
  </si>
  <si>
    <t>M15/N8</t>
  </si>
  <si>
    <t xml:space="preserve">Thainá Rosa </t>
  </si>
  <si>
    <t xml:space="preserve">Gisele Santos da Rosa </t>
  </si>
  <si>
    <t>M15/T15</t>
  </si>
  <si>
    <r>
      <t>Manhã</t>
    </r>
    <r>
      <rPr>
        <sz val="8"/>
        <color rgb="FFFF0000"/>
        <rFont val="Calibri"/>
        <family val="2"/>
      </rPr>
      <t xml:space="preserve"> </t>
    </r>
  </si>
  <si>
    <t>AUX</t>
  </si>
  <si>
    <t>T15-HD</t>
  </si>
  <si>
    <t>M15-HD</t>
  </si>
  <si>
    <t>HD</t>
  </si>
  <si>
    <t xml:space="preserve">Comissão do Processo de Enfermagem </t>
  </si>
  <si>
    <t>Hemodinâmica</t>
  </si>
  <si>
    <t xml:space="preserve">Hemodiâmica </t>
  </si>
  <si>
    <t>CO</t>
  </si>
  <si>
    <t>Comissões</t>
  </si>
  <si>
    <t>M15 - CO</t>
  </si>
  <si>
    <t>PDD/N8</t>
  </si>
  <si>
    <t>D6/PDN</t>
  </si>
  <si>
    <t>M15-CO/N8</t>
  </si>
  <si>
    <t>M15-CO</t>
  </si>
  <si>
    <t>Luana Coproski Capitani (treinamento)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</si>
</sst>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theme="9"/>
      <name val="Calibri"/>
      <family val="2"/>
    </font>
    <font>
      <sz val="8"/>
      <color theme="9"/>
      <name val="Calibri"/>
      <family val="2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7"/>
      <color rgb="FF000000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B050"/>
      <name val="Calibri"/>
      <family val="2"/>
    </font>
    <font>
      <sz val="7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538235"/>
        <bgColor rgb="FF538235"/>
      </patternFill>
    </fill>
    <fill>
      <patternFill patternType="solid">
        <fgColor rgb="FF558ED5"/>
        <bgColor rgb="FF558ED5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75707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AEABAB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AEABAB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rgb="FFA5A5A5"/>
      </patternFill>
    </fill>
  </fills>
  <borders count="61">
    <border>
      <left/>
      <right/>
      <top/>
      <bottom/>
      <diagonal/>
    </border>
    <border>
      <left/>
      <right/>
      <top/>
      <bottom style="medium">
        <color rgb="FF262626"/>
      </bottom>
      <diagonal/>
    </border>
    <border>
      <left/>
      <right style="thin">
        <color rgb="FF000000"/>
      </right>
      <top style="medium">
        <color rgb="FF262626"/>
      </top>
      <bottom style="medium">
        <color rgb="FF262626"/>
      </bottom>
      <diagonal/>
    </border>
    <border>
      <left style="thin">
        <color rgb="FF000000"/>
      </left>
      <right/>
      <top style="medium">
        <color rgb="FF262626"/>
      </top>
      <bottom style="medium">
        <color rgb="FF262626"/>
      </bottom>
      <diagonal/>
    </border>
    <border>
      <left/>
      <right/>
      <top style="medium">
        <color rgb="FF262626"/>
      </top>
      <bottom style="medium">
        <color rgb="FF262626"/>
      </bottom>
      <diagonal/>
    </border>
    <border>
      <left style="medium">
        <color rgb="FF000000"/>
      </left>
      <right style="thin">
        <color rgb="FF252525"/>
      </right>
      <top/>
      <bottom/>
      <diagonal/>
    </border>
    <border>
      <left/>
      <right style="thin">
        <color rgb="FF252525"/>
      </right>
      <top/>
      <bottom/>
      <diagonal/>
    </border>
    <border>
      <left style="thin">
        <color rgb="FF252525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252525"/>
      </right>
      <top/>
      <bottom style="thin">
        <color rgb="FF000000"/>
      </bottom>
      <diagonal/>
    </border>
    <border>
      <left/>
      <right style="thin">
        <color rgb="FF252525"/>
      </right>
      <top/>
      <bottom style="thin">
        <color rgb="FF000000"/>
      </bottom>
      <diagonal/>
    </border>
    <border>
      <left style="thin">
        <color rgb="FF252525"/>
      </left>
      <right style="thin">
        <color rgb="FF252525"/>
      </right>
      <top/>
      <bottom style="thin">
        <color rgb="FF000000"/>
      </bottom>
      <diagonal/>
    </border>
    <border>
      <left style="thin">
        <color rgb="FF252525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rgb="FF252525"/>
      </bottom>
      <diagonal/>
    </border>
    <border>
      <left style="thin">
        <color rgb="FF252525"/>
      </left>
      <right/>
      <top style="thin">
        <color rgb="FF252525"/>
      </top>
      <bottom style="thin">
        <color rgb="FF252525"/>
      </bottom>
      <diagonal/>
    </border>
    <border>
      <left style="thin">
        <color rgb="FF252525"/>
      </left>
      <right style="thin">
        <color rgb="FF252525"/>
      </right>
      <top/>
      <bottom style="thin">
        <color rgb="FF252525"/>
      </bottom>
      <diagonal/>
    </border>
    <border>
      <left style="thin">
        <color rgb="FF252525"/>
      </left>
      <right/>
      <top/>
      <bottom style="thin">
        <color rgb="FF25252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52525"/>
      </left>
      <right style="thin">
        <color rgb="FF252525"/>
      </right>
      <top/>
      <bottom/>
      <diagonal/>
    </border>
    <border>
      <left style="thin">
        <color rgb="FF252525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262626"/>
      </bottom>
      <diagonal/>
    </border>
    <border>
      <left/>
      <right style="thin">
        <color indexed="64"/>
      </right>
      <top/>
      <bottom style="medium">
        <color rgb="FF262626"/>
      </bottom>
      <diagonal/>
    </border>
    <border>
      <left style="thin">
        <color indexed="64"/>
      </left>
      <right/>
      <top style="medium">
        <color rgb="FF262626"/>
      </top>
      <bottom style="medium">
        <color rgb="FF262626"/>
      </bottom>
      <diagonal/>
    </border>
    <border>
      <left/>
      <right style="thin">
        <color indexed="64"/>
      </right>
      <top style="medium">
        <color rgb="FF262626"/>
      </top>
      <bottom style="medium">
        <color rgb="FF262626"/>
      </bottom>
      <diagonal/>
    </border>
    <border>
      <left style="thin">
        <color indexed="64"/>
      </left>
      <right style="thin">
        <color rgb="FF252525"/>
      </right>
      <top style="thin">
        <color rgb="FF252525"/>
      </top>
      <bottom style="thin">
        <color indexed="64"/>
      </bottom>
      <diagonal/>
    </border>
    <border>
      <left/>
      <right style="thin">
        <color rgb="FF252525"/>
      </right>
      <top style="thin">
        <color rgb="FF252525"/>
      </top>
      <bottom style="thin">
        <color indexed="64"/>
      </bottom>
      <diagonal/>
    </border>
    <border>
      <left style="thin">
        <color rgb="FF252525"/>
      </left>
      <right style="thin">
        <color rgb="FF252525"/>
      </right>
      <top style="thin">
        <color rgb="FF252525"/>
      </top>
      <bottom style="thin">
        <color indexed="64"/>
      </bottom>
      <diagonal/>
    </border>
    <border>
      <left style="thin">
        <color rgb="FF252525"/>
      </left>
      <right/>
      <top style="thin">
        <color rgb="FF252525"/>
      </top>
      <bottom style="thin">
        <color indexed="64"/>
      </bottom>
      <diagonal/>
    </border>
    <border>
      <left/>
      <right/>
      <top style="thin">
        <color rgb="FF252525"/>
      </top>
      <bottom style="thin">
        <color indexed="64"/>
      </bottom>
      <diagonal/>
    </border>
    <border>
      <left/>
      <right/>
      <top style="medium">
        <color rgb="FF262626"/>
      </top>
      <bottom style="thin">
        <color indexed="64"/>
      </bottom>
      <diagonal/>
    </border>
    <border>
      <left/>
      <right style="thin">
        <color indexed="64"/>
      </right>
      <top style="medium">
        <color rgb="FF26262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 applyFont="1" applyAlignment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" fontId="8" fillId="4" borderId="9" xfId="0" applyNumberFormat="1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1" fontId="8" fillId="0" borderId="9" xfId="0" applyNumberFormat="1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1" fontId="8" fillId="0" borderId="17" xfId="0" applyNumberFormat="1" applyFont="1" applyBorder="1" applyAlignment="1">
      <alignment horizontal="left" vertical="top"/>
    </xf>
    <xf numFmtId="0" fontId="8" fillId="4" borderId="16" xfId="0" applyFont="1" applyFill="1" applyBorder="1" applyAlignment="1">
      <alignment horizontal="left" vertical="top"/>
    </xf>
    <xf numFmtId="0" fontId="8" fillId="4" borderId="18" xfId="0" applyFont="1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5" borderId="10" xfId="0" applyFont="1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left" vertical="top"/>
    </xf>
    <xf numFmtId="0" fontId="8" fillId="3" borderId="21" xfId="0" applyFont="1" applyFill="1" applyBorder="1" applyAlignment="1">
      <alignment horizontal="left" vertical="top"/>
    </xf>
    <xf numFmtId="0" fontId="6" fillId="4" borderId="16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/>
    </xf>
    <xf numFmtId="0" fontId="8" fillId="5" borderId="9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vertical="top"/>
    </xf>
    <xf numFmtId="1" fontId="8" fillId="2" borderId="18" xfId="0" applyNumberFormat="1" applyFont="1" applyFill="1" applyBorder="1" applyAlignment="1">
      <alignment horizontal="left" vertical="top"/>
    </xf>
    <xf numFmtId="1" fontId="8" fillId="2" borderId="9" xfId="0" applyNumberFormat="1" applyFont="1" applyFill="1" applyBorder="1" applyAlignment="1">
      <alignment horizontal="left" vertical="top"/>
    </xf>
    <xf numFmtId="0" fontId="6" fillId="4" borderId="9" xfId="0" applyFont="1" applyFill="1" applyBorder="1"/>
    <xf numFmtId="0" fontId="8" fillId="4" borderId="23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7" fillId="3" borderId="24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 vertical="top"/>
    </xf>
    <xf numFmtId="1" fontId="8" fillId="4" borderId="18" xfId="0" applyNumberFormat="1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1" fontId="7" fillId="3" borderId="9" xfId="0" applyNumberFormat="1" applyFont="1" applyFill="1" applyBorder="1" applyAlignment="1">
      <alignment horizontal="left" vertical="top"/>
    </xf>
    <xf numFmtId="1" fontId="8" fillId="3" borderId="25" xfId="0" applyNumberFormat="1" applyFont="1" applyFill="1" applyBorder="1" applyAlignment="1">
      <alignment horizontal="left" vertical="top"/>
    </xf>
    <xf numFmtId="1" fontId="8" fillId="3" borderId="26" xfId="0" applyNumberFormat="1" applyFont="1" applyFill="1" applyBorder="1" applyAlignment="1">
      <alignment horizontal="left" vertical="top"/>
    </xf>
    <xf numFmtId="1" fontId="8" fillId="3" borderId="9" xfId="0" applyNumberFormat="1" applyFont="1" applyFill="1" applyBorder="1" applyAlignment="1">
      <alignment horizontal="left" vertical="top"/>
    </xf>
    <xf numFmtId="0" fontId="7" fillId="3" borderId="21" xfId="0" applyFont="1" applyFill="1" applyBorder="1" applyAlignment="1">
      <alignment horizontal="left" vertical="top"/>
    </xf>
    <xf numFmtId="1" fontId="7" fillId="3" borderId="21" xfId="0" applyNumberFormat="1" applyFont="1" applyFill="1" applyBorder="1" applyAlignment="1">
      <alignment horizontal="left" vertical="top"/>
    </xf>
    <xf numFmtId="1" fontId="8" fillId="3" borderId="27" xfId="0" applyNumberFormat="1" applyFont="1" applyFill="1" applyBorder="1" applyAlignment="1">
      <alignment horizontal="left" vertical="top"/>
    </xf>
    <xf numFmtId="1" fontId="8" fillId="3" borderId="28" xfId="0" applyNumberFormat="1" applyFont="1" applyFill="1" applyBorder="1" applyAlignment="1">
      <alignment horizontal="left" vertical="top"/>
    </xf>
    <xf numFmtId="0" fontId="3" fillId="0" borderId="9" xfId="0" applyFont="1" applyBorder="1"/>
    <xf numFmtId="0" fontId="8" fillId="6" borderId="9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 vertical="top"/>
    </xf>
    <xf numFmtId="1" fontId="8" fillId="2" borderId="29" xfId="0" applyNumberFormat="1" applyFont="1" applyFill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2" borderId="29" xfId="0" applyFont="1" applyFill="1" applyBorder="1" applyAlignment="1">
      <alignment horizontal="left" vertical="top"/>
    </xf>
    <xf numFmtId="0" fontId="8" fillId="4" borderId="29" xfId="0" applyFont="1" applyFill="1" applyBorder="1" applyAlignment="1">
      <alignment horizontal="left" vertical="top"/>
    </xf>
    <xf numFmtId="0" fontId="8" fillId="4" borderId="31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horizontal="left" vertical="top"/>
    </xf>
    <xf numFmtId="0" fontId="12" fillId="4" borderId="19" xfId="0" applyFont="1" applyFill="1" applyBorder="1" applyAlignment="1">
      <alignment horizontal="left" vertical="top"/>
    </xf>
    <xf numFmtId="0" fontId="13" fillId="4" borderId="33" xfId="0" applyFont="1" applyFill="1" applyBorder="1" applyAlignment="1">
      <alignment horizontal="left" vertical="top"/>
    </xf>
    <xf numFmtId="0" fontId="13" fillId="4" borderId="21" xfId="0" applyFont="1" applyFill="1" applyBorder="1" applyAlignment="1">
      <alignment horizontal="left" vertical="top"/>
    </xf>
    <xf numFmtId="1" fontId="14" fillId="2" borderId="20" xfId="0" applyNumberFormat="1" applyFont="1" applyFill="1" applyBorder="1" applyAlignment="1">
      <alignment horizontal="left" vertical="top"/>
    </xf>
    <xf numFmtId="1" fontId="14" fillId="2" borderId="21" xfId="0" applyNumberFormat="1" applyFont="1" applyFill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4" fillId="2" borderId="21" xfId="0" applyFont="1" applyFill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/>
    </xf>
    <xf numFmtId="1" fontId="8" fillId="3" borderId="34" xfId="0" applyNumberFormat="1" applyFont="1" applyFill="1" applyBorder="1" applyAlignment="1">
      <alignment horizontal="left" vertical="top"/>
    </xf>
    <xf numFmtId="1" fontId="8" fillId="3" borderId="35" xfId="0" applyNumberFormat="1" applyFont="1" applyFill="1" applyBorder="1" applyAlignment="1">
      <alignment horizontal="left" vertical="top"/>
    </xf>
    <xf numFmtId="1" fontId="8" fillId="3" borderId="29" xfId="0" applyNumberFormat="1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1" fontId="15" fillId="2" borderId="9" xfId="0" applyNumberFormat="1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center"/>
    </xf>
    <xf numFmtId="1" fontId="8" fillId="6" borderId="9" xfId="0" applyNumberFormat="1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center" vertical="top"/>
    </xf>
    <xf numFmtId="0" fontId="8" fillId="2" borderId="38" xfId="0" applyFont="1" applyFill="1" applyBorder="1" applyAlignment="1">
      <alignment horizontal="left" vertical="top"/>
    </xf>
    <xf numFmtId="0" fontId="8" fillId="2" borderId="23" xfId="0" applyFont="1" applyFill="1" applyBorder="1" applyAlignment="1">
      <alignment horizontal="left"/>
    </xf>
    <xf numFmtId="0" fontId="17" fillId="0" borderId="0" xfId="0" applyFont="1"/>
    <xf numFmtId="0" fontId="16" fillId="0" borderId="9" xfId="0" applyFont="1" applyBorder="1" applyAlignment="1">
      <alignment horizontal="left" vertical="top"/>
    </xf>
    <xf numFmtId="0" fontId="18" fillId="0" borderId="0" xfId="0" applyFont="1" applyAlignment="1">
      <alignment horizontal="center"/>
    </xf>
    <xf numFmtId="0" fontId="19" fillId="7" borderId="9" xfId="0" applyFont="1" applyFill="1" applyBorder="1" applyAlignment="1">
      <alignment horizontal="left" vertical="top"/>
    </xf>
    <xf numFmtId="0" fontId="16" fillId="2" borderId="9" xfId="0" applyFont="1" applyFill="1" applyBorder="1" applyAlignment="1">
      <alignment horizontal="left" vertical="top"/>
    </xf>
    <xf numFmtId="0" fontId="0" fillId="7" borderId="9" xfId="0" applyFont="1" applyFill="1" applyBorder="1" applyAlignment="1">
      <alignment horizontal="left" vertical="top"/>
    </xf>
    <xf numFmtId="0" fontId="20" fillId="8" borderId="23" xfId="0" applyFont="1" applyFill="1" applyBorder="1"/>
    <xf numFmtId="1" fontId="8" fillId="4" borderId="21" xfId="0" applyNumberFormat="1" applyFont="1" applyFill="1" applyBorder="1" applyAlignment="1">
      <alignment horizontal="left" vertical="top"/>
    </xf>
    <xf numFmtId="1" fontId="8" fillId="4" borderId="22" xfId="0" applyNumberFormat="1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0" fontId="5" fillId="3" borderId="49" xfId="0" applyFont="1" applyFill="1" applyBorder="1" applyAlignment="1">
      <alignment horizontal="left" vertical="top"/>
    </xf>
    <xf numFmtId="0" fontId="6" fillId="3" borderId="50" xfId="0" applyFont="1" applyFill="1" applyBorder="1" applyAlignment="1">
      <alignment horizontal="left" vertical="top"/>
    </xf>
    <xf numFmtId="0" fontId="5" fillId="3" borderId="51" xfId="0" applyFont="1" applyFill="1" applyBorder="1" applyAlignment="1">
      <alignment horizontal="left" vertical="top"/>
    </xf>
    <xf numFmtId="0" fontId="5" fillId="3" borderId="54" xfId="0" applyFont="1" applyFill="1" applyBorder="1" applyAlignment="1">
      <alignment vertical="top"/>
    </xf>
    <xf numFmtId="0" fontId="5" fillId="3" borderId="55" xfId="0" applyFont="1" applyFill="1" applyBorder="1" applyAlignment="1">
      <alignment vertical="top"/>
    </xf>
    <xf numFmtId="0" fontId="8" fillId="3" borderId="36" xfId="0" applyFont="1" applyFill="1" applyBorder="1" applyAlignment="1">
      <alignment horizontal="left" vertical="top"/>
    </xf>
    <xf numFmtId="0" fontId="8" fillId="4" borderId="36" xfId="0" applyFont="1" applyFill="1" applyBorder="1" applyAlignment="1">
      <alignment horizontal="left" vertical="top"/>
    </xf>
    <xf numFmtId="0" fontId="8" fillId="5" borderId="36" xfId="0" applyFont="1" applyFill="1" applyBorder="1" applyAlignment="1">
      <alignment horizontal="left" vertical="top"/>
    </xf>
    <xf numFmtId="1" fontId="8" fillId="3" borderId="23" xfId="0" applyNumberFormat="1" applyFont="1" applyFill="1" applyBorder="1" applyAlignment="1">
      <alignment horizontal="left" vertical="top"/>
    </xf>
    <xf numFmtId="0" fontId="8" fillId="5" borderId="36" xfId="0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/>
    </xf>
    <xf numFmtId="0" fontId="8" fillId="9" borderId="9" xfId="0" applyFont="1" applyFill="1" applyBorder="1" applyAlignment="1">
      <alignment horizontal="left" vertical="top" wrapText="1"/>
    </xf>
    <xf numFmtId="0" fontId="8" fillId="11" borderId="9" xfId="0" applyFont="1" applyFill="1" applyBorder="1" applyAlignment="1">
      <alignment horizontal="left" vertical="top" wrapText="1"/>
    </xf>
    <xf numFmtId="0" fontId="8" fillId="9" borderId="10" xfId="0" applyFont="1" applyFill="1" applyBorder="1" applyAlignment="1">
      <alignment horizontal="left" vertical="top" wrapText="1"/>
    </xf>
    <xf numFmtId="0" fontId="8" fillId="9" borderId="9" xfId="0" applyFont="1" applyFill="1" applyBorder="1" applyAlignment="1">
      <alignment horizontal="left" vertical="top"/>
    </xf>
    <xf numFmtId="0" fontId="8" fillId="9" borderId="9" xfId="0" applyFont="1" applyFill="1" applyBorder="1" applyAlignment="1">
      <alignment vertical="top"/>
    </xf>
    <xf numFmtId="0" fontId="8" fillId="12" borderId="9" xfId="0" applyFont="1" applyFill="1" applyBorder="1" applyAlignment="1">
      <alignment horizontal="left"/>
    </xf>
    <xf numFmtId="0" fontId="8" fillId="12" borderId="9" xfId="0" applyFont="1" applyFill="1" applyBorder="1" applyAlignment="1">
      <alignment horizontal="left" vertical="top"/>
    </xf>
    <xf numFmtId="0" fontId="11" fillId="13" borderId="30" xfId="0" applyFont="1" applyFill="1" applyBorder="1" applyAlignment="1">
      <alignment horizontal="left" vertical="top"/>
    </xf>
    <xf numFmtId="0" fontId="8" fillId="9" borderId="29" xfId="0" applyFont="1" applyFill="1" applyBorder="1" applyAlignment="1">
      <alignment horizontal="left" vertical="top"/>
    </xf>
    <xf numFmtId="0" fontId="10" fillId="9" borderId="9" xfId="0" applyFont="1" applyFill="1" applyBorder="1" applyAlignment="1">
      <alignment horizontal="left" vertical="top" wrapText="1"/>
    </xf>
    <xf numFmtId="0" fontId="8" fillId="9" borderId="9" xfId="0" applyFont="1" applyFill="1" applyBorder="1" applyAlignment="1">
      <alignment horizontal="left"/>
    </xf>
    <xf numFmtId="0" fontId="8" fillId="14" borderId="9" xfId="0" applyFont="1" applyFill="1" applyBorder="1" applyAlignment="1">
      <alignment horizontal="left" vertical="top" wrapText="1"/>
    </xf>
    <xf numFmtId="0" fontId="8" fillId="15" borderId="9" xfId="0" applyFont="1" applyFill="1" applyBorder="1" applyAlignment="1">
      <alignment horizontal="left" vertical="top" wrapText="1"/>
    </xf>
    <xf numFmtId="0" fontId="8" fillId="16" borderId="9" xfId="0" applyFont="1" applyFill="1" applyBorder="1" applyAlignment="1">
      <alignment horizontal="left" vertical="top" wrapText="1"/>
    </xf>
    <xf numFmtId="0" fontId="8" fillId="17" borderId="9" xfId="0" applyFont="1" applyFill="1" applyBorder="1" applyAlignment="1">
      <alignment horizontal="left" vertical="top" wrapText="1"/>
    </xf>
    <xf numFmtId="0" fontId="8" fillId="18" borderId="9" xfId="0" applyFont="1" applyFill="1" applyBorder="1" applyAlignment="1">
      <alignment horizontal="left" vertical="top" wrapText="1"/>
    </xf>
    <xf numFmtId="0" fontId="8" fillId="14" borderId="9" xfId="0" applyFont="1" applyFill="1" applyBorder="1" applyAlignment="1">
      <alignment horizontal="left" vertical="top"/>
    </xf>
    <xf numFmtId="0" fontId="8" fillId="15" borderId="9" xfId="0" applyFont="1" applyFill="1" applyBorder="1" applyAlignment="1">
      <alignment horizontal="left" vertical="top"/>
    </xf>
    <xf numFmtId="0" fontId="8" fillId="17" borderId="9" xfId="0" applyFont="1" applyFill="1" applyBorder="1" applyAlignment="1">
      <alignment horizontal="left"/>
    </xf>
    <xf numFmtId="0" fontId="8" fillId="14" borderId="29" xfId="0" applyFont="1" applyFill="1" applyBorder="1" applyAlignment="1">
      <alignment horizontal="left" vertical="top"/>
    </xf>
    <xf numFmtId="0" fontId="8" fillId="17" borderId="9" xfId="0" applyFont="1" applyFill="1" applyBorder="1" applyAlignment="1">
      <alignment horizontal="left" vertical="top"/>
    </xf>
    <xf numFmtId="0" fontId="8" fillId="14" borderId="10" xfId="0" applyFont="1" applyFill="1" applyBorder="1" applyAlignment="1">
      <alignment horizontal="left" vertical="top" wrapText="1"/>
    </xf>
    <xf numFmtId="0" fontId="8" fillId="14" borderId="36" xfId="0" applyFont="1" applyFill="1" applyBorder="1" applyAlignment="1">
      <alignment horizontal="left" vertical="top" wrapText="1"/>
    </xf>
    <xf numFmtId="0" fontId="8" fillId="14" borderId="10" xfId="0" applyFont="1" applyFill="1" applyBorder="1" applyAlignment="1">
      <alignment horizontal="left" vertical="top"/>
    </xf>
    <xf numFmtId="0" fontId="8" fillId="14" borderId="36" xfId="0" applyFont="1" applyFill="1" applyBorder="1" applyAlignment="1">
      <alignment horizontal="left" vertical="top"/>
    </xf>
    <xf numFmtId="0" fontId="8" fillId="15" borderId="10" xfId="0" applyFont="1" applyFill="1" applyBorder="1" applyAlignment="1">
      <alignment horizontal="left" vertical="top"/>
    </xf>
    <xf numFmtId="0" fontId="8" fillId="15" borderId="36" xfId="0" applyFont="1" applyFill="1" applyBorder="1" applyAlignment="1">
      <alignment horizontal="left" vertical="top"/>
    </xf>
    <xf numFmtId="0" fontId="8" fillId="14" borderId="31" xfId="0" applyFont="1" applyFill="1" applyBorder="1" applyAlignment="1">
      <alignment horizontal="left" vertical="top"/>
    </xf>
    <xf numFmtId="0" fontId="8" fillId="4" borderId="23" xfId="0" applyFont="1" applyFill="1" applyBorder="1" applyAlignment="1">
      <alignment horizontal="left" vertical="top"/>
    </xf>
    <xf numFmtId="0" fontId="8" fillId="4" borderId="36" xfId="0" applyFont="1" applyFill="1" applyBorder="1" applyAlignment="1">
      <alignment horizontal="left" vertical="top" wrapText="1"/>
    </xf>
    <xf numFmtId="0" fontId="22" fillId="4" borderId="9" xfId="0" applyFont="1" applyFill="1" applyBorder="1" applyAlignment="1">
      <alignment horizontal="left" vertical="top" wrapText="1"/>
    </xf>
    <xf numFmtId="0" fontId="22" fillId="14" borderId="9" xfId="0" applyFont="1" applyFill="1" applyBorder="1" applyAlignment="1">
      <alignment horizontal="left" vertical="top" wrapText="1"/>
    </xf>
    <xf numFmtId="0" fontId="22" fillId="14" borderId="36" xfId="0" applyFont="1" applyFill="1" applyBorder="1" applyAlignment="1">
      <alignment horizontal="left" vertical="top" wrapText="1"/>
    </xf>
    <xf numFmtId="0" fontId="22" fillId="9" borderId="9" xfId="0" applyFont="1" applyFill="1" applyBorder="1" applyAlignment="1">
      <alignment horizontal="left" vertical="top" wrapText="1"/>
    </xf>
    <xf numFmtId="0" fontId="22" fillId="14" borderId="10" xfId="0" applyFont="1" applyFill="1" applyBorder="1" applyAlignment="1">
      <alignment horizontal="left" vertical="top" wrapText="1"/>
    </xf>
    <xf numFmtId="0" fontId="22" fillId="11" borderId="9" xfId="0" applyFont="1" applyFill="1" applyBorder="1" applyAlignment="1">
      <alignment horizontal="left" vertical="top" wrapText="1"/>
    </xf>
    <xf numFmtId="0" fontId="22" fillId="15" borderId="9" xfId="0" applyFont="1" applyFill="1" applyBorder="1" applyAlignment="1">
      <alignment horizontal="left" vertical="top" wrapText="1"/>
    </xf>
    <xf numFmtId="0" fontId="22" fillId="10" borderId="9" xfId="0" applyFont="1" applyFill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1" fontId="8" fillId="0" borderId="21" xfId="0" applyNumberFormat="1" applyFont="1" applyFill="1" applyBorder="1" applyAlignment="1">
      <alignment horizontal="left" vertical="top"/>
    </xf>
    <xf numFmtId="0" fontId="22" fillId="14" borderId="9" xfId="0" applyFont="1" applyFill="1" applyBorder="1" applyAlignment="1">
      <alignment horizontal="left" vertical="top"/>
    </xf>
    <xf numFmtId="0" fontId="22" fillId="9" borderId="9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4" borderId="10" xfId="0" applyFont="1" applyFill="1" applyBorder="1" applyAlignment="1">
      <alignment horizontal="left" vertical="top"/>
    </xf>
    <xf numFmtId="0" fontId="22" fillId="17" borderId="9" xfId="0" applyFont="1" applyFill="1" applyBorder="1" applyAlignment="1">
      <alignment horizontal="left" vertical="top" wrapText="1"/>
    </xf>
    <xf numFmtId="0" fontId="22" fillId="14" borderId="10" xfId="0" applyFont="1" applyFill="1" applyBorder="1" applyAlignment="1">
      <alignment horizontal="left" vertical="top"/>
    </xf>
    <xf numFmtId="0" fontId="22" fillId="9" borderId="29" xfId="0" applyFont="1" applyFill="1" applyBorder="1" applyAlignment="1">
      <alignment horizontal="left" vertical="top"/>
    </xf>
    <xf numFmtId="0" fontId="22" fillId="4" borderId="29" xfId="0" applyFont="1" applyFill="1" applyBorder="1" applyAlignment="1">
      <alignment horizontal="left" vertical="top"/>
    </xf>
    <xf numFmtId="1" fontId="21" fillId="4" borderId="21" xfId="0" applyNumberFormat="1" applyFont="1" applyFill="1" applyBorder="1" applyAlignment="1">
      <alignment horizontal="left" vertical="top"/>
    </xf>
    <xf numFmtId="0" fontId="21" fillId="4" borderId="16" xfId="0" applyFont="1" applyFill="1" applyBorder="1" applyAlignment="1">
      <alignment horizontal="left" vertical="top"/>
    </xf>
    <xf numFmtId="0" fontId="22" fillId="12" borderId="9" xfId="0" applyFont="1" applyFill="1" applyBorder="1" applyAlignment="1">
      <alignment horizontal="left" vertical="top"/>
    </xf>
    <xf numFmtId="0" fontId="25" fillId="4" borderId="16" xfId="0" applyFont="1" applyFill="1" applyBorder="1" applyAlignment="1">
      <alignment horizontal="left" vertical="top"/>
    </xf>
    <xf numFmtId="0" fontId="22" fillId="15" borderId="9" xfId="0" applyFont="1" applyFill="1" applyBorder="1" applyAlignment="1">
      <alignment horizontal="left" vertical="top"/>
    </xf>
    <xf numFmtId="0" fontId="22" fillId="14" borderId="36" xfId="0" applyFont="1" applyFill="1" applyBorder="1" applyAlignment="1">
      <alignment horizontal="left" vertical="top"/>
    </xf>
    <xf numFmtId="0" fontId="26" fillId="4" borderId="19" xfId="0" applyFont="1" applyFill="1" applyBorder="1" applyAlignment="1">
      <alignment horizontal="left" vertical="top"/>
    </xf>
    <xf numFmtId="0" fontId="21" fillId="14" borderId="9" xfId="0" applyFont="1" applyFill="1" applyBorder="1" applyAlignment="1">
      <alignment horizontal="left" vertical="top" wrapText="1"/>
    </xf>
    <xf numFmtId="0" fontId="22" fillId="16" borderId="9" xfId="0" applyFont="1" applyFill="1" applyBorder="1" applyAlignment="1">
      <alignment horizontal="left" vertical="top" wrapText="1"/>
    </xf>
    <xf numFmtId="0" fontId="21" fillId="9" borderId="9" xfId="0" applyFont="1" applyFill="1" applyBorder="1" applyAlignment="1">
      <alignment horizontal="left" vertical="top"/>
    </xf>
    <xf numFmtId="0" fontId="27" fillId="14" borderId="9" xfId="0" applyFont="1" applyFill="1" applyBorder="1" applyAlignment="1">
      <alignment horizontal="left" vertical="top" wrapText="1"/>
    </xf>
    <xf numFmtId="1" fontId="21" fillId="0" borderId="22" xfId="0" applyNumberFormat="1" applyFont="1" applyFill="1" applyBorder="1" applyAlignment="1">
      <alignment horizontal="left" vertical="top"/>
    </xf>
    <xf numFmtId="1" fontId="21" fillId="0" borderId="21" xfId="0" applyNumberFormat="1" applyFont="1" applyFill="1" applyBorder="1" applyAlignment="1">
      <alignment horizontal="left" vertical="top"/>
    </xf>
    <xf numFmtId="0" fontId="27" fillId="16" borderId="9" xfId="0" applyFont="1" applyFill="1" applyBorder="1" applyAlignment="1">
      <alignment horizontal="left" vertical="top" wrapText="1"/>
    </xf>
    <xf numFmtId="0" fontId="27" fillId="17" borderId="9" xfId="0" applyFont="1" applyFill="1" applyBorder="1" applyAlignment="1">
      <alignment horizontal="left" vertical="top" wrapText="1"/>
    </xf>
    <xf numFmtId="0" fontId="27" fillId="14" borderId="22" xfId="0" applyFont="1" applyFill="1" applyBorder="1" applyAlignment="1">
      <alignment horizontal="left" vertical="top"/>
    </xf>
    <xf numFmtId="0" fontId="27" fillId="9" borderId="21" xfId="0" applyFont="1" applyFill="1" applyBorder="1" applyAlignment="1">
      <alignment horizontal="left" vertical="top"/>
    </xf>
    <xf numFmtId="0" fontId="27" fillId="4" borderId="21" xfId="0" applyFont="1" applyFill="1" applyBorder="1" applyAlignment="1">
      <alignment horizontal="left" vertical="top"/>
    </xf>
    <xf numFmtId="0" fontId="27" fillId="4" borderId="9" xfId="0" applyFont="1" applyFill="1" applyBorder="1" applyAlignment="1">
      <alignment horizontal="left" vertical="top"/>
    </xf>
    <xf numFmtId="0" fontId="27" fillId="14" borderId="21" xfId="0" applyFont="1" applyFill="1" applyBorder="1" applyAlignment="1">
      <alignment horizontal="left" vertical="top"/>
    </xf>
    <xf numFmtId="0" fontId="21" fillId="4" borderId="9" xfId="0" applyFont="1" applyFill="1" applyBorder="1" applyAlignment="1">
      <alignment horizontal="left" vertical="top"/>
    </xf>
    <xf numFmtId="0" fontId="22" fillId="0" borderId="9" xfId="0" applyFont="1" applyFill="1" applyBorder="1" applyAlignment="1">
      <alignment horizontal="left" vertical="top"/>
    </xf>
    <xf numFmtId="0" fontId="22" fillId="2" borderId="9" xfId="0" applyFont="1" applyFill="1" applyBorder="1" applyAlignment="1">
      <alignment horizontal="left" vertical="top"/>
    </xf>
    <xf numFmtId="0" fontId="8" fillId="2" borderId="36" xfId="0" applyFont="1" applyFill="1" applyBorder="1" applyAlignment="1">
      <alignment horizontal="left" vertical="top"/>
    </xf>
    <xf numFmtId="0" fontId="21" fillId="0" borderId="16" xfId="0" applyFont="1" applyBorder="1" applyAlignment="1">
      <alignment horizontal="left" vertical="top"/>
    </xf>
    <xf numFmtId="0" fontId="8" fillId="0" borderId="16" xfId="0" applyFont="1" applyFill="1" applyBorder="1" applyAlignment="1">
      <alignment horizontal="left" vertical="top"/>
    </xf>
    <xf numFmtId="0" fontId="8" fillId="0" borderId="18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horizontal="left" vertical="top"/>
    </xf>
    <xf numFmtId="0" fontId="8" fillId="2" borderId="56" xfId="0" applyFont="1" applyFill="1" applyBorder="1" applyAlignment="1">
      <alignment horizontal="left" vertical="top"/>
    </xf>
    <xf numFmtId="0" fontId="8" fillId="3" borderId="31" xfId="0" applyFont="1" applyFill="1" applyBorder="1" applyAlignment="1">
      <alignment horizontal="left" vertical="top"/>
    </xf>
    <xf numFmtId="0" fontId="8" fillId="2" borderId="60" xfId="0" applyFont="1" applyFill="1" applyBorder="1" applyAlignment="1">
      <alignment horizontal="left"/>
    </xf>
    <xf numFmtId="0" fontId="8" fillId="2" borderId="4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 vertical="top" wrapText="1"/>
    </xf>
    <xf numFmtId="0" fontId="28" fillId="4" borderId="9" xfId="0" applyFont="1" applyFill="1" applyBorder="1" applyAlignment="1">
      <alignment horizontal="left" vertical="top" wrapText="1"/>
    </xf>
    <xf numFmtId="0" fontId="10" fillId="4" borderId="16" xfId="0" applyFont="1" applyFill="1" applyBorder="1" applyAlignment="1">
      <alignment horizontal="left" vertical="top"/>
    </xf>
    <xf numFmtId="1" fontId="10" fillId="4" borderId="21" xfId="0" applyNumberFormat="1" applyFont="1" applyFill="1" applyBorder="1" applyAlignment="1">
      <alignment horizontal="left" vertical="top"/>
    </xf>
    <xf numFmtId="0" fontId="8" fillId="19" borderId="9" xfId="0" applyFont="1" applyFill="1" applyBorder="1" applyAlignment="1">
      <alignment horizontal="left" vertical="top" wrapText="1"/>
    </xf>
    <xf numFmtId="0" fontId="8" fillId="20" borderId="9" xfId="0" applyFont="1" applyFill="1" applyBorder="1" applyAlignment="1">
      <alignment horizontal="left" vertical="top" wrapText="1"/>
    </xf>
    <xf numFmtId="0" fontId="22" fillId="20" borderId="9" xfId="0" applyFont="1" applyFill="1" applyBorder="1" applyAlignment="1">
      <alignment horizontal="left" vertical="top" wrapText="1"/>
    </xf>
    <xf numFmtId="0" fontId="22" fillId="19" borderId="9" xfId="0" applyFont="1" applyFill="1" applyBorder="1" applyAlignment="1">
      <alignment horizontal="left" vertical="top" wrapText="1"/>
    </xf>
    <xf numFmtId="0" fontId="22" fillId="21" borderId="9" xfId="0" applyFont="1" applyFill="1" applyBorder="1" applyAlignment="1">
      <alignment horizontal="left" vertical="top" wrapText="1"/>
    </xf>
    <xf numFmtId="0" fontId="22" fillId="22" borderId="9" xfId="0" applyFont="1" applyFill="1" applyBorder="1" applyAlignment="1">
      <alignment horizontal="left" vertical="top" wrapText="1"/>
    </xf>
    <xf numFmtId="0" fontId="24" fillId="4" borderId="9" xfId="0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left"/>
    </xf>
    <xf numFmtId="0" fontId="8" fillId="2" borderId="41" xfId="0" applyFont="1" applyFill="1" applyBorder="1" applyAlignment="1">
      <alignment horizontal="left"/>
    </xf>
    <xf numFmtId="0" fontId="8" fillId="2" borderId="42" xfId="0" applyFont="1" applyFill="1" applyBorder="1" applyAlignment="1">
      <alignment horizontal="left"/>
    </xf>
    <xf numFmtId="0" fontId="8" fillId="2" borderId="57" xfId="0" applyFont="1" applyFill="1" applyBorder="1" applyAlignment="1">
      <alignment horizontal="left" vertical="top"/>
    </xf>
    <xf numFmtId="0" fontId="8" fillId="2" borderId="59" xfId="0" applyFont="1" applyFill="1" applyBorder="1" applyAlignment="1">
      <alignment horizontal="left" vertical="top"/>
    </xf>
    <xf numFmtId="0" fontId="8" fillId="2" borderId="58" xfId="0" applyFont="1" applyFill="1" applyBorder="1" applyAlignment="1">
      <alignment horizontal="left" vertical="top"/>
    </xf>
    <xf numFmtId="0" fontId="8" fillId="3" borderId="39" xfId="0" applyFont="1" applyFill="1" applyBorder="1" applyAlignment="1">
      <alignment horizontal="left" vertical="top" wrapText="1"/>
    </xf>
    <xf numFmtId="0" fontId="2" fillId="0" borderId="15" xfId="0" applyFont="1" applyBorder="1"/>
    <xf numFmtId="0" fontId="8" fillId="0" borderId="36" xfId="0" applyFont="1" applyBorder="1" applyAlignment="1">
      <alignment horizontal="left" vertical="top"/>
    </xf>
    <xf numFmtId="0" fontId="2" fillId="0" borderId="37" xfId="0" applyFont="1" applyBorder="1"/>
    <xf numFmtId="0" fontId="8" fillId="2" borderId="36" xfId="0" applyFont="1" applyFill="1" applyBorder="1" applyAlignment="1">
      <alignment horizontal="left" vertical="top"/>
    </xf>
    <xf numFmtId="0" fontId="2" fillId="0" borderId="17" xfId="0" applyFont="1" applyBorder="1"/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/>
    </xf>
    <xf numFmtId="0" fontId="2" fillId="0" borderId="14" xfId="0" applyFont="1" applyBorder="1"/>
    <xf numFmtId="0" fontId="23" fillId="0" borderId="47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3" fillId="0" borderId="4" xfId="0" applyFont="1" applyBorder="1" applyAlignment="1">
      <alignment horizontal="center"/>
    </xf>
    <xf numFmtId="0" fontId="5" fillId="3" borderId="52" xfId="0" applyFont="1" applyFill="1" applyBorder="1" applyAlignment="1">
      <alignment horizontal="left" vertical="top"/>
    </xf>
    <xf numFmtId="0" fontId="2" fillId="0" borderId="53" xfId="0" applyFont="1" applyBorder="1"/>
    <xf numFmtId="0" fontId="2" fillId="0" borderId="50" xfId="0" applyFont="1" applyBorder="1"/>
    <xf numFmtId="0" fontId="7" fillId="3" borderId="5" xfId="0" applyFont="1" applyFill="1" applyBorder="1" applyAlignment="1">
      <alignment horizontal="left" vertical="top"/>
    </xf>
    <xf numFmtId="0" fontId="2" fillId="0" borderId="11" xfId="0" applyFont="1" applyBorder="1"/>
    <xf numFmtId="0" fontId="8" fillId="3" borderId="6" xfId="0" applyFont="1" applyFill="1" applyBorder="1" applyAlignment="1">
      <alignment horizontal="left" vertical="top"/>
    </xf>
    <xf numFmtId="0" fontId="2" fillId="0" borderId="12" xfId="0" applyFont="1" applyBorder="1"/>
    <xf numFmtId="0" fontId="8" fillId="3" borderId="34" xfId="0" applyFont="1" applyFill="1" applyBorder="1" applyAlignment="1">
      <alignment horizontal="left" vertical="top"/>
    </xf>
    <xf numFmtId="0" fontId="2" fillId="0" borderId="13" xfId="0" applyFont="1" applyBorder="1"/>
    <xf numFmtId="0" fontId="4" fillId="0" borderId="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8" fillId="3" borderId="39" xfId="0" applyFont="1" applyFill="1" applyBorder="1" applyAlignment="1">
      <alignment horizontal="left" vertical="top"/>
    </xf>
    <xf numFmtId="0" fontId="8" fillId="3" borderId="39" xfId="0" applyFont="1" applyFill="1" applyBorder="1" applyAlignment="1">
      <alignment horizontal="center" vertical="top"/>
    </xf>
    <xf numFmtId="0" fontId="24" fillId="14" borderId="9" xfId="0" applyFont="1" applyFill="1" applyBorder="1" applyAlignment="1">
      <alignment horizontal="left" vertical="top" wrapText="1"/>
    </xf>
    <xf numFmtId="0" fontId="10" fillId="14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238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9"/>
  <sheetViews>
    <sheetView tabSelected="1" zoomScale="90" zoomScaleNormal="90"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Z12" sqref="Z12"/>
    </sheetView>
  </sheetViews>
  <sheetFormatPr defaultColWidth="14.42578125" defaultRowHeight="15" customHeight="1" x14ac:dyDescent="0.25"/>
  <cols>
    <col min="1" max="1" width="32.28515625" customWidth="1"/>
    <col min="2" max="2" width="8.85546875" customWidth="1"/>
    <col min="3" max="3" width="7.42578125" customWidth="1"/>
    <col min="4" max="4" width="10.5703125" customWidth="1"/>
    <col min="5" max="5" width="8.5703125" customWidth="1"/>
    <col min="6" max="6" width="5.140625" customWidth="1"/>
    <col min="7" max="7" width="3.42578125" customWidth="1"/>
    <col min="8" max="8" width="3.5703125" customWidth="1"/>
    <col min="9" max="10" width="3" customWidth="1"/>
    <col min="11" max="11" width="2.7109375" customWidth="1"/>
    <col min="12" max="12" width="2.5703125" customWidth="1"/>
    <col min="13" max="14" width="8.140625" customWidth="1"/>
    <col min="15" max="15" width="7.42578125" customWidth="1"/>
    <col min="16" max="16" width="8" customWidth="1"/>
    <col min="17" max="17" width="6.85546875" customWidth="1"/>
    <col min="18" max="18" width="6.7109375" customWidth="1"/>
    <col min="19" max="19" width="6.85546875" customWidth="1"/>
    <col min="20" max="20" width="9.7109375" customWidth="1"/>
    <col min="21" max="21" width="9.28515625" customWidth="1"/>
    <col min="22" max="22" width="8.140625" customWidth="1"/>
    <col min="23" max="23" width="9.28515625" customWidth="1"/>
    <col min="24" max="24" width="10.7109375" customWidth="1"/>
    <col min="25" max="25" width="8" customWidth="1"/>
    <col min="26" max="26" width="8.28515625" customWidth="1"/>
    <col min="27" max="27" width="8.7109375" customWidth="1"/>
    <col min="28" max="29" width="9" customWidth="1"/>
    <col min="30" max="31" width="6.85546875" customWidth="1"/>
    <col min="32" max="32" width="8" customWidth="1"/>
    <col min="33" max="33" width="10.85546875" customWidth="1"/>
    <col min="34" max="34" width="8" customWidth="1"/>
    <col min="35" max="35" width="9.85546875" customWidth="1"/>
    <col min="36" max="36" width="8.42578125" customWidth="1"/>
    <col min="37" max="43" width="6.85546875" customWidth="1"/>
  </cols>
  <sheetData>
    <row r="1" spans="1:43" ht="13.5" customHeight="1" x14ac:dyDescent="0.25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7"/>
    </row>
    <row r="2" spans="1:43" ht="13.5" customHeight="1" x14ac:dyDescent="0.25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10"/>
    </row>
    <row r="3" spans="1:43" ht="12.75" customHeight="1" thickBot="1" x14ac:dyDescent="0.3">
      <c r="A3" s="211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3"/>
    </row>
    <row r="4" spans="1:43" ht="12.75" customHeight="1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87" t="s">
        <v>2</v>
      </c>
      <c r="S4" s="219" t="s">
        <v>161</v>
      </c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8"/>
      <c r="AF4" s="1" t="s">
        <v>3</v>
      </c>
      <c r="AG4" s="2"/>
      <c r="AH4" s="229">
        <v>2021</v>
      </c>
      <c r="AI4" s="229"/>
      <c r="AJ4" s="229"/>
      <c r="AK4" s="229"/>
      <c r="AL4" s="229"/>
      <c r="AM4" s="229"/>
      <c r="AN4" s="229"/>
      <c r="AO4" s="229"/>
      <c r="AP4" s="229"/>
      <c r="AQ4" s="230"/>
    </row>
    <row r="5" spans="1:43" ht="12.75" customHeight="1" x14ac:dyDescent="0.25">
      <c r="A5" s="88"/>
      <c r="B5" s="89"/>
      <c r="C5" s="90"/>
      <c r="D5" s="90"/>
      <c r="E5" s="90"/>
      <c r="F5" s="90"/>
      <c r="G5" s="220" t="s">
        <v>4</v>
      </c>
      <c r="H5" s="221"/>
      <c r="I5" s="221"/>
      <c r="J5" s="221"/>
      <c r="K5" s="221"/>
      <c r="L5" s="222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2"/>
    </row>
    <row r="6" spans="1:43" ht="12.75" customHeight="1" x14ac:dyDescent="0.25">
      <c r="A6" s="223" t="s">
        <v>5</v>
      </c>
      <c r="B6" s="225" t="s">
        <v>6</v>
      </c>
      <c r="C6" s="227" t="s">
        <v>7</v>
      </c>
      <c r="D6" s="227" t="s">
        <v>8</v>
      </c>
      <c r="E6" s="227" t="s">
        <v>9</v>
      </c>
      <c r="F6" s="214" t="s">
        <v>10</v>
      </c>
      <c r="G6" s="199" t="s">
        <v>11</v>
      </c>
      <c r="H6" s="231" t="s">
        <v>12</v>
      </c>
      <c r="I6" s="199" t="s">
        <v>13</v>
      </c>
      <c r="J6" s="232" t="s">
        <v>14</v>
      </c>
      <c r="K6" s="199" t="s">
        <v>15</v>
      </c>
      <c r="L6" s="199" t="s">
        <v>14</v>
      </c>
      <c r="M6" s="85">
        <v>1</v>
      </c>
      <c r="N6" s="85">
        <v>2</v>
      </c>
      <c r="O6" s="85">
        <v>3</v>
      </c>
      <c r="P6" s="183">
        <v>4</v>
      </c>
      <c r="Q6" s="85">
        <v>5</v>
      </c>
      <c r="R6" s="85">
        <v>6</v>
      </c>
      <c r="S6" s="183">
        <v>7</v>
      </c>
      <c r="T6" s="85">
        <v>8</v>
      </c>
      <c r="U6" s="147">
        <v>9</v>
      </c>
      <c r="V6" s="183">
        <v>10</v>
      </c>
      <c r="W6" s="85">
        <v>11</v>
      </c>
      <c r="X6" s="85">
        <v>12</v>
      </c>
      <c r="Y6" s="85">
        <v>13</v>
      </c>
      <c r="Z6" s="85">
        <v>14</v>
      </c>
      <c r="AA6" s="147">
        <v>15</v>
      </c>
      <c r="AB6" s="159">
        <v>16</v>
      </c>
      <c r="AC6" s="85">
        <v>17</v>
      </c>
      <c r="AD6" s="85">
        <v>18</v>
      </c>
      <c r="AE6" s="85">
        <v>19</v>
      </c>
      <c r="AF6" s="85">
        <v>20</v>
      </c>
      <c r="AG6" s="85">
        <v>21</v>
      </c>
      <c r="AH6" s="85">
        <v>22</v>
      </c>
      <c r="AI6" s="147">
        <v>23</v>
      </c>
      <c r="AJ6" s="85">
        <v>24</v>
      </c>
      <c r="AK6" s="85">
        <v>25</v>
      </c>
      <c r="AL6" s="85">
        <v>26</v>
      </c>
      <c r="AM6" s="85">
        <v>27</v>
      </c>
      <c r="AN6" s="138">
        <v>28</v>
      </c>
      <c r="AO6" s="86">
        <v>29</v>
      </c>
      <c r="AP6" s="158">
        <v>30</v>
      </c>
      <c r="AQ6" s="85">
        <v>31</v>
      </c>
    </row>
    <row r="7" spans="1:43" ht="12.75" customHeight="1" x14ac:dyDescent="0.25">
      <c r="A7" s="224"/>
      <c r="B7" s="226"/>
      <c r="C7" s="228"/>
      <c r="D7" s="228"/>
      <c r="E7" s="228"/>
      <c r="F7" s="215"/>
      <c r="G7" s="200"/>
      <c r="H7" s="200"/>
      <c r="I7" s="200"/>
      <c r="J7" s="200"/>
      <c r="K7" s="200"/>
      <c r="L7" s="200"/>
      <c r="M7" s="4" t="s">
        <v>18</v>
      </c>
      <c r="N7" s="4" t="s">
        <v>19</v>
      </c>
      <c r="O7" s="4" t="s">
        <v>20</v>
      </c>
      <c r="P7" s="4" t="s">
        <v>21</v>
      </c>
      <c r="Q7" s="4" t="s">
        <v>22</v>
      </c>
      <c r="R7" s="4" t="s">
        <v>16</v>
      </c>
      <c r="S7" s="4" t="s">
        <v>17</v>
      </c>
      <c r="T7" s="4" t="s">
        <v>18</v>
      </c>
      <c r="U7" s="4" t="s">
        <v>19</v>
      </c>
      <c r="V7" s="4" t="s">
        <v>20</v>
      </c>
      <c r="W7" s="4" t="s">
        <v>21</v>
      </c>
      <c r="X7" s="4" t="s">
        <v>22</v>
      </c>
      <c r="Y7" s="4" t="s">
        <v>16</v>
      </c>
      <c r="Z7" s="4" t="s">
        <v>17</v>
      </c>
      <c r="AA7" s="4" t="s">
        <v>18</v>
      </c>
      <c r="AB7" s="4" t="s">
        <v>19</v>
      </c>
      <c r="AC7" s="4" t="s">
        <v>20</v>
      </c>
      <c r="AD7" s="4" t="s">
        <v>21</v>
      </c>
      <c r="AE7" s="4" t="s">
        <v>22</v>
      </c>
      <c r="AF7" s="4" t="s">
        <v>16</v>
      </c>
      <c r="AG7" s="4" t="s">
        <v>17</v>
      </c>
      <c r="AH7" s="4" t="s">
        <v>18</v>
      </c>
      <c r="AI7" s="4" t="s">
        <v>19</v>
      </c>
      <c r="AJ7" s="4" t="s">
        <v>20</v>
      </c>
      <c r="AK7" s="4" t="s">
        <v>21</v>
      </c>
      <c r="AL7" s="4" t="s">
        <v>22</v>
      </c>
      <c r="AM7" s="4" t="s">
        <v>16</v>
      </c>
      <c r="AN7" s="5" t="s">
        <v>17</v>
      </c>
      <c r="AO7" s="5" t="s">
        <v>18</v>
      </c>
      <c r="AP7" s="93" t="s">
        <v>19</v>
      </c>
      <c r="AQ7" s="4" t="s">
        <v>20</v>
      </c>
    </row>
    <row r="8" spans="1:43" ht="12.75" customHeight="1" x14ac:dyDescent="0.25">
      <c r="A8" s="6" t="s">
        <v>23</v>
      </c>
      <c r="B8" s="7">
        <v>3047840</v>
      </c>
      <c r="C8" s="8">
        <v>402857</v>
      </c>
      <c r="D8" s="9" t="s">
        <v>24</v>
      </c>
      <c r="E8" s="9" t="s">
        <v>25</v>
      </c>
      <c r="F8" s="8">
        <v>36</v>
      </c>
      <c r="G8" s="9"/>
      <c r="H8" s="9"/>
      <c r="I8" s="9"/>
      <c r="J8" s="9"/>
      <c r="K8" s="9"/>
      <c r="L8" s="9"/>
      <c r="M8" s="110" t="s">
        <v>27</v>
      </c>
      <c r="N8" s="111"/>
      <c r="O8" s="132" t="s">
        <v>28</v>
      </c>
      <c r="P8" s="99" t="s">
        <v>28</v>
      </c>
      <c r="Q8" s="10" t="s">
        <v>28</v>
      </c>
      <c r="R8" s="10" t="s">
        <v>28</v>
      </c>
      <c r="S8" s="10" t="s">
        <v>28</v>
      </c>
      <c r="T8" s="233"/>
      <c r="U8" s="234" t="s">
        <v>27</v>
      </c>
      <c r="V8" s="99" t="s">
        <v>28</v>
      </c>
      <c r="W8" s="99" t="s">
        <v>28</v>
      </c>
      <c r="X8" s="10" t="s">
        <v>28</v>
      </c>
      <c r="Y8" s="10" t="s">
        <v>28</v>
      </c>
      <c r="Z8" s="10" t="s">
        <v>28</v>
      </c>
      <c r="AA8" s="110"/>
      <c r="AB8" s="130" t="s">
        <v>27</v>
      </c>
      <c r="AC8" s="99" t="s">
        <v>28</v>
      </c>
      <c r="AD8" s="99" t="s">
        <v>28</v>
      </c>
      <c r="AE8" s="10" t="s">
        <v>28</v>
      </c>
      <c r="AF8" s="10" t="s">
        <v>29</v>
      </c>
      <c r="AG8" s="132" t="s">
        <v>28</v>
      </c>
      <c r="AH8" s="110"/>
      <c r="AI8" s="110"/>
      <c r="AJ8" s="99" t="s">
        <v>28</v>
      </c>
      <c r="AK8" s="99" t="s">
        <v>28</v>
      </c>
      <c r="AL8" s="10" t="s">
        <v>28</v>
      </c>
      <c r="AM8" s="10" t="s">
        <v>29</v>
      </c>
      <c r="AN8" s="12"/>
      <c r="AO8" s="120"/>
      <c r="AP8" s="121"/>
      <c r="AQ8" s="129" t="s">
        <v>28</v>
      </c>
    </row>
    <row r="9" spans="1:43" ht="12.75" customHeight="1" x14ac:dyDescent="0.25">
      <c r="A9" s="6" t="s">
        <v>31</v>
      </c>
      <c r="B9" s="13">
        <v>1788680</v>
      </c>
      <c r="C9" s="8">
        <v>178224</v>
      </c>
      <c r="D9" s="9" t="s">
        <v>24</v>
      </c>
      <c r="E9" s="9" t="s">
        <v>32</v>
      </c>
      <c r="F9" s="8">
        <v>30</v>
      </c>
      <c r="G9" s="9"/>
      <c r="H9" s="9"/>
      <c r="I9" s="9"/>
      <c r="J9" s="9"/>
      <c r="K9" s="9"/>
      <c r="L9" s="9"/>
      <c r="M9" s="110"/>
      <c r="N9" s="111"/>
      <c r="O9" s="99" t="s">
        <v>29</v>
      </c>
      <c r="P9" s="99" t="s">
        <v>29</v>
      </c>
      <c r="Q9" s="10" t="s">
        <v>29</v>
      </c>
      <c r="R9" s="10" t="s">
        <v>29</v>
      </c>
      <c r="S9" s="10"/>
      <c r="T9" s="233"/>
      <c r="U9" s="233"/>
      <c r="V9" s="99" t="s">
        <v>29</v>
      </c>
      <c r="W9" s="99" t="s">
        <v>29</v>
      </c>
      <c r="X9" s="10" t="s">
        <v>29</v>
      </c>
      <c r="Y9" s="10" t="s">
        <v>29</v>
      </c>
      <c r="Z9" s="10"/>
      <c r="AA9" s="110"/>
      <c r="AB9" s="110"/>
      <c r="AC9" s="99" t="s">
        <v>29</v>
      </c>
      <c r="AD9" s="99" t="s">
        <v>29</v>
      </c>
      <c r="AE9" s="10" t="s">
        <v>29</v>
      </c>
      <c r="AF9" s="180" t="s">
        <v>177</v>
      </c>
      <c r="AG9" s="99"/>
      <c r="AH9" s="110" t="s">
        <v>27</v>
      </c>
      <c r="AI9" s="110"/>
      <c r="AJ9" s="99" t="s">
        <v>29</v>
      </c>
      <c r="AK9" s="99" t="s">
        <v>29</v>
      </c>
      <c r="AL9" s="10" t="s">
        <v>29</v>
      </c>
      <c r="AM9" s="10" t="s">
        <v>29</v>
      </c>
      <c r="AN9" s="137" t="s">
        <v>29</v>
      </c>
      <c r="AO9" s="120" t="s">
        <v>27</v>
      </c>
      <c r="AP9" s="121"/>
      <c r="AQ9" s="136"/>
    </row>
    <row r="10" spans="1:43" ht="12.75" customHeight="1" x14ac:dyDescent="0.25">
      <c r="A10" s="14" t="s">
        <v>34</v>
      </c>
      <c r="B10" s="7">
        <v>1101331</v>
      </c>
      <c r="C10" s="8">
        <v>490622</v>
      </c>
      <c r="D10" s="9" t="s">
        <v>24</v>
      </c>
      <c r="E10" s="9" t="s">
        <v>25</v>
      </c>
      <c r="F10" s="8">
        <v>36</v>
      </c>
      <c r="G10" s="9"/>
      <c r="H10" s="9"/>
      <c r="I10" s="9"/>
      <c r="J10" s="9"/>
      <c r="K10" s="9"/>
      <c r="L10" s="9"/>
      <c r="M10" s="110"/>
      <c r="N10" s="111" t="s">
        <v>27</v>
      </c>
      <c r="O10" s="99" t="s">
        <v>29</v>
      </c>
      <c r="P10" s="99" t="s">
        <v>30</v>
      </c>
      <c r="Q10" s="10"/>
      <c r="R10" s="190"/>
      <c r="S10" s="10" t="s">
        <v>29</v>
      </c>
      <c r="T10" s="234" t="s">
        <v>27</v>
      </c>
      <c r="U10" s="233"/>
      <c r="V10" s="99" t="s">
        <v>29</v>
      </c>
      <c r="W10" s="99" t="s">
        <v>29</v>
      </c>
      <c r="X10" s="10" t="s">
        <v>29</v>
      </c>
      <c r="Y10" s="10" t="s">
        <v>29</v>
      </c>
      <c r="Z10" s="10" t="s">
        <v>29</v>
      </c>
      <c r="AA10" s="130" t="s">
        <v>30</v>
      </c>
      <c r="AB10" s="110"/>
      <c r="AC10" s="99" t="s">
        <v>29</v>
      </c>
      <c r="AD10" s="132" t="s">
        <v>29</v>
      </c>
      <c r="AE10" s="129" t="s">
        <v>29</v>
      </c>
      <c r="AF10" s="129" t="s">
        <v>28</v>
      </c>
      <c r="AG10" s="132" t="s">
        <v>29</v>
      </c>
      <c r="AH10" s="110"/>
      <c r="AI10" s="110"/>
      <c r="AJ10" s="99"/>
      <c r="AK10" s="99"/>
      <c r="AL10" s="110" t="s">
        <v>33</v>
      </c>
      <c r="AM10" s="110" t="s">
        <v>33</v>
      </c>
      <c r="AN10" s="120" t="s">
        <v>33</v>
      </c>
      <c r="AO10" s="120" t="s">
        <v>33</v>
      </c>
      <c r="AP10" s="121" t="s">
        <v>33</v>
      </c>
      <c r="AQ10" s="110" t="s">
        <v>33</v>
      </c>
    </row>
    <row r="11" spans="1:43" ht="12.75" customHeight="1" x14ac:dyDescent="0.25">
      <c r="A11" s="14" t="s">
        <v>35</v>
      </c>
      <c r="B11" s="15">
        <v>75860</v>
      </c>
      <c r="C11" s="3">
        <v>82865</v>
      </c>
      <c r="D11" s="9" t="s">
        <v>24</v>
      </c>
      <c r="E11" s="9" t="s">
        <v>25</v>
      </c>
      <c r="F11" s="8">
        <v>36</v>
      </c>
      <c r="G11" s="9"/>
      <c r="H11" s="9"/>
      <c r="I11" s="9"/>
      <c r="J11" s="9"/>
      <c r="K11" s="9"/>
      <c r="L11" s="9"/>
      <c r="M11" s="110"/>
      <c r="N11" s="111"/>
      <c r="O11" s="99" t="s">
        <v>28</v>
      </c>
      <c r="P11" s="99" t="s">
        <v>28</v>
      </c>
      <c r="Q11" s="10" t="s">
        <v>28</v>
      </c>
      <c r="R11" s="10"/>
      <c r="S11" s="10" t="s">
        <v>30</v>
      </c>
      <c r="T11" s="110"/>
      <c r="U11" s="110"/>
      <c r="V11" s="99" t="s">
        <v>30</v>
      </c>
      <c r="W11" s="99"/>
      <c r="X11" s="10" t="s">
        <v>28</v>
      </c>
      <c r="Y11" s="10" t="s">
        <v>28</v>
      </c>
      <c r="Z11" s="10" t="s">
        <v>160</v>
      </c>
      <c r="AA11" s="110" t="s">
        <v>27</v>
      </c>
      <c r="AB11" s="110"/>
      <c r="AC11" s="99" t="s">
        <v>28</v>
      </c>
      <c r="AD11" s="99" t="s">
        <v>28</v>
      </c>
      <c r="AE11" s="10" t="s">
        <v>28</v>
      </c>
      <c r="AF11" s="10" t="s">
        <v>28</v>
      </c>
      <c r="AG11" s="132" t="s">
        <v>29</v>
      </c>
      <c r="AH11" s="110"/>
      <c r="AI11" s="110" t="s">
        <v>27</v>
      </c>
      <c r="AJ11" s="99" t="s">
        <v>28</v>
      </c>
      <c r="AK11" s="99" t="s">
        <v>28</v>
      </c>
      <c r="AL11" s="10" t="s">
        <v>28</v>
      </c>
      <c r="AM11" s="10" t="s">
        <v>28</v>
      </c>
      <c r="AN11" s="12" t="s">
        <v>28</v>
      </c>
      <c r="AO11" s="120"/>
      <c r="AP11" s="121"/>
      <c r="AQ11" s="10" t="s">
        <v>160</v>
      </c>
    </row>
    <row r="12" spans="1:43" ht="12.75" customHeight="1" x14ac:dyDescent="0.25">
      <c r="A12" s="14" t="s">
        <v>159</v>
      </c>
      <c r="B12" s="127">
        <v>2223817</v>
      </c>
      <c r="C12" s="3">
        <v>375487</v>
      </c>
      <c r="D12" s="9" t="s">
        <v>24</v>
      </c>
      <c r="E12" s="9" t="s">
        <v>32</v>
      </c>
      <c r="F12" s="8">
        <v>30</v>
      </c>
      <c r="G12" s="9"/>
      <c r="H12" s="9"/>
      <c r="I12" s="9"/>
      <c r="J12" s="9"/>
      <c r="K12" s="9"/>
      <c r="L12" s="9"/>
      <c r="M12" s="110"/>
      <c r="N12" s="111"/>
      <c r="O12" s="99" t="s">
        <v>28</v>
      </c>
      <c r="P12" s="99" t="s">
        <v>28</v>
      </c>
      <c r="Q12" s="10" t="s">
        <v>28</v>
      </c>
      <c r="R12" s="10" t="s">
        <v>28</v>
      </c>
      <c r="S12" s="10" t="s">
        <v>28</v>
      </c>
      <c r="T12" s="110"/>
      <c r="U12" s="110"/>
      <c r="V12" s="99" t="s">
        <v>28</v>
      </c>
      <c r="W12" s="99" t="s">
        <v>28</v>
      </c>
      <c r="X12" s="10" t="s">
        <v>28</v>
      </c>
      <c r="Y12" s="10" t="s">
        <v>28</v>
      </c>
      <c r="Z12" s="10" t="s">
        <v>28</v>
      </c>
      <c r="AA12" s="110"/>
      <c r="AB12" s="110"/>
      <c r="AC12" s="99" t="s">
        <v>28</v>
      </c>
      <c r="AD12" s="99" t="s">
        <v>169</v>
      </c>
      <c r="AE12" s="10" t="s">
        <v>28</v>
      </c>
      <c r="AF12" s="10" t="s">
        <v>170</v>
      </c>
      <c r="AG12" s="99" t="s">
        <v>28</v>
      </c>
      <c r="AH12" s="110"/>
      <c r="AI12" s="110"/>
      <c r="AJ12" s="99" t="s">
        <v>28</v>
      </c>
      <c r="AK12" s="99" t="s">
        <v>169</v>
      </c>
      <c r="AL12" s="10" t="s">
        <v>28</v>
      </c>
      <c r="AM12" s="10" t="s">
        <v>170</v>
      </c>
      <c r="AN12" s="128" t="s">
        <v>28</v>
      </c>
      <c r="AO12" s="121"/>
      <c r="AP12" s="121"/>
      <c r="AQ12" s="10" t="s">
        <v>28</v>
      </c>
    </row>
    <row r="13" spans="1:43" ht="12.75" customHeight="1" x14ac:dyDescent="0.25">
      <c r="A13" s="14" t="s">
        <v>36</v>
      </c>
      <c r="B13" s="16">
        <v>3050548</v>
      </c>
      <c r="C13" s="8">
        <v>531455</v>
      </c>
      <c r="D13" s="9" t="s">
        <v>24</v>
      </c>
      <c r="E13" s="9" t="s">
        <v>32</v>
      </c>
      <c r="F13" s="8">
        <v>30</v>
      </c>
      <c r="G13" s="9"/>
      <c r="H13" s="9"/>
      <c r="I13" s="9"/>
      <c r="J13" s="9"/>
      <c r="K13" s="9"/>
      <c r="L13" s="9"/>
      <c r="M13" s="110"/>
      <c r="N13" s="111"/>
      <c r="O13" s="99"/>
      <c r="P13" s="99"/>
      <c r="Q13" s="129" t="s">
        <v>30</v>
      </c>
      <c r="R13" s="129" t="s">
        <v>30</v>
      </c>
      <c r="S13" s="10"/>
      <c r="T13" s="110"/>
      <c r="U13" s="110"/>
      <c r="V13" s="99"/>
      <c r="W13" s="132" t="s">
        <v>30</v>
      </c>
      <c r="X13" s="129" t="s">
        <v>30</v>
      </c>
      <c r="Y13" s="10"/>
      <c r="Z13" s="181" t="s">
        <v>180</v>
      </c>
      <c r="AA13" s="130"/>
      <c r="AB13" s="110"/>
      <c r="AC13" s="132" t="s">
        <v>30</v>
      </c>
      <c r="AD13" s="99"/>
      <c r="AE13" s="10"/>
      <c r="AF13" s="10"/>
      <c r="AG13" s="99"/>
      <c r="AH13" s="110"/>
      <c r="AI13" s="130" t="s">
        <v>30</v>
      </c>
      <c r="AJ13" s="132" t="s">
        <v>30</v>
      </c>
      <c r="AK13" s="99"/>
      <c r="AL13" s="129" t="s">
        <v>30</v>
      </c>
      <c r="AM13" s="134" t="s">
        <v>30</v>
      </c>
      <c r="AN13" s="137" t="s">
        <v>181</v>
      </c>
      <c r="AO13" s="120"/>
      <c r="AP13" s="131" t="s">
        <v>27</v>
      </c>
      <c r="AQ13" s="10"/>
    </row>
    <row r="14" spans="1:43" ht="12.75" customHeight="1" x14ac:dyDescent="0.25">
      <c r="A14" s="14" t="s">
        <v>37</v>
      </c>
      <c r="B14" s="13">
        <v>2358079</v>
      </c>
      <c r="C14" s="8">
        <v>221455</v>
      </c>
      <c r="D14" s="9" t="s">
        <v>24</v>
      </c>
      <c r="E14" s="9" t="s">
        <v>32</v>
      </c>
      <c r="F14" s="8">
        <v>30</v>
      </c>
      <c r="G14" s="9"/>
      <c r="H14" s="9"/>
      <c r="I14" s="9"/>
      <c r="J14" s="9"/>
      <c r="K14" s="9"/>
      <c r="L14" s="9"/>
      <c r="M14" s="130" t="s">
        <v>30</v>
      </c>
      <c r="N14" s="135" t="s">
        <v>30</v>
      </c>
      <c r="O14" s="132" t="s">
        <v>30</v>
      </c>
      <c r="P14" s="99"/>
      <c r="Q14" s="10"/>
      <c r="R14" s="10"/>
      <c r="S14" s="10"/>
      <c r="T14" s="130" t="s">
        <v>30</v>
      </c>
      <c r="U14" s="130" t="s">
        <v>30</v>
      </c>
      <c r="V14" s="99"/>
      <c r="W14" s="99"/>
      <c r="X14" s="10"/>
      <c r="Y14" s="10"/>
      <c r="Z14" s="99"/>
      <c r="AA14" s="110"/>
      <c r="AB14" s="110"/>
      <c r="AC14" s="99"/>
      <c r="AD14" s="132" t="s">
        <v>30</v>
      </c>
      <c r="AE14" s="99"/>
      <c r="AF14" s="132" t="s">
        <v>30</v>
      </c>
      <c r="AG14" s="132" t="s">
        <v>30</v>
      </c>
      <c r="AH14" s="110"/>
      <c r="AI14" s="110"/>
      <c r="AJ14" s="99"/>
      <c r="AK14" s="99"/>
      <c r="AL14" s="99"/>
      <c r="AM14" s="99"/>
      <c r="AN14" s="101"/>
      <c r="AO14" s="133" t="s">
        <v>30</v>
      </c>
      <c r="AP14" s="131" t="s">
        <v>30</v>
      </c>
      <c r="AQ14" s="129" t="s">
        <v>29</v>
      </c>
    </row>
    <row r="15" spans="1:43" ht="12.75" customHeight="1" x14ac:dyDescent="0.25">
      <c r="A15" s="6" t="s">
        <v>103</v>
      </c>
      <c r="B15" s="13">
        <v>2648703</v>
      </c>
      <c r="C15" s="8">
        <v>94608</v>
      </c>
      <c r="D15" s="9" t="s">
        <v>24</v>
      </c>
      <c r="E15" s="9" t="s">
        <v>32</v>
      </c>
      <c r="F15" s="8">
        <v>30</v>
      </c>
      <c r="G15" s="9"/>
      <c r="H15" s="9"/>
      <c r="I15" s="9"/>
      <c r="J15" s="9"/>
      <c r="K15" s="9"/>
      <c r="L15" s="9"/>
      <c r="M15" s="184" t="s">
        <v>44</v>
      </c>
      <c r="N15" s="185" t="s">
        <v>44</v>
      </c>
      <c r="O15" s="185" t="s">
        <v>44</v>
      </c>
      <c r="P15" s="186" t="s">
        <v>44</v>
      </c>
      <c r="Q15" s="187" t="s">
        <v>44</v>
      </c>
      <c r="R15" s="187" t="s">
        <v>44</v>
      </c>
      <c r="S15" s="187" t="s">
        <v>44</v>
      </c>
      <c r="T15" s="188" t="s">
        <v>44</v>
      </c>
      <c r="U15" s="188" t="s">
        <v>44</v>
      </c>
      <c r="V15" s="189" t="s">
        <v>44</v>
      </c>
      <c r="W15" s="99"/>
      <c r="X15" s="100"/>
      <c r="Y15" s="134" t="s">
        <v>30</v>
      </c>
      <c r="Z15" s="100"/>
      <c r="AA15" s="110"/>
      <c r="AB15" s="130" t="s">
        <v>30</v>
      </c>
      <c r="AC15" s="99"/>
      <c r="AD15" s="99"/>
      <c r="AE15" s="134" t="s">
        <v>30</v>
      </c>
      <c r="AF15" s="100"/>
      <c r="AG15" s="99"/>
      <c r="AH15" s="130" t="s">
        <v>30</v>
      </c>
      <c r="AI15" s="110"/>
      <c r="AJ15" s="99"/>
      <c r="AK15" s="132" t="s">
        <v>30</v>
      </c>
      <c r="AL15" s="100"/>
      <c r="AM15" s="100"/>
      <c r="AN15" s="134" t="s">
        <v>30</v>
      </c>
      <c r="AO15" s="112"/>
      <c r="AP15" s="112"/>
      <c r="AQ15" s="134" t="s">
        <v>30</v>
      </c>
    </row>
    <row r="16" spans="1:43" ht="12.75" customHeight="1" x14ac:dyDescent="0.25">
      <c r="A16" s="18" t="s">
        <v>39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2.75" customHeight="1" x14ac:dyDescent="0.25">
      <c r="A17" s="21" t="s">
        <v>40</v>
      </c>
      <c r="B17" s="22">
        <v>3009840</v>
      </c>
      <c r="C17" s="23">
        <v>156901</v>
      </c>
      <c r="D17" s="23" t="s">
        <v>41</v>
      </c>
      <c r="E17" s="23" t="s">
        <v>25</v>
      </c>
      <c r="F17" s="23">
        <v>36</v>
      </c>
      <c r="G17" s="24"/>
      <c r="H17" s="23"/>
      <c r="I17" s="23"/>
      <c r="J17" s="23"/>
      <c r="K17" s="23"/>
      <c r="L17" s="23"/>
      <c r="M17" s="112" t="s">
        <v>27</v>
      </c>
      <c r="N17" s="113"/>
      <c r="O17" s="102" t="s">
        <v>29</v>
      </c>
      <c r="P17" s="102"/>
      <c r="Q17" s="25" t="s">
        <v>29</v>
      </c>
      <c r="R17" s="25" t="s">
        <v>29</v>
      </c>
      <c r="S17" s="25" t="s">
        <v>29</v>
      </c>
      <c r="T17" s="115"/>
      <c r="U17" s="115" t="s">
        <v>27</v>
      </c>
      <c r="V17" s="102" t="s">
        <v>29</v>
      </c>
      <c r="W17" s="102" t="s">
        <v>29</v>
      </c>
      <c r="X17" s="25" t="s">
        <v>29</v>
      </c>
      <c r="Y17" s="25" t="s">
        <v>29</v>
      </c>
      <c r="Z17" s="25" t="s">
        <v>29</v>
      </c>
      <c r="AA17" s="110" t="s">
        <v>27</v>
      </c>
      <c r="AB17" s="110"/>
      <c r="AC17" s="102" t="s">
        <v>29</v>
      </c>
      <c r="AD17" s="102" t="s">
        <v>29</v>
      </c>
      <c r="AE17" s="25" t="s">
        <v>29</v>
      </c>
      <c r="AF17" s="25" t="s">
        <v>29</v>
      </c>
      <c r="AG17" s="102" t="s">
        <v>29</v>
      </c>
      <c r="AH17" s="110"/>
      <c r="AI17" s="110"/>
      <c r="AJ17" s="102" t="s">
        <v>29</v>
      </c>
      <c r="AK17" s="102" t="s">
        <v>29</v>
      </c>
      <c r="AL17" s="25" t="s">
        <v>29</v>
      </c>
      <c r="AM17" s="25" t="s">
        <v>29</v>
      </c>
      <c r="AN17" s="25" t="s">
        <v>29</v>
      </c>
      <c r="AO17" s="122"/>
      <c r="AP17" s="123"/>
      <c r="AQ17" s="25"/>
    </row>
    <row r="18" spans="1:43" ht="12.75" customHeight="1" x14ac:dyDescent="0.25">
      <c r="A18" s="21" t="s">
        <v>42</v>
      </c>
      <c r="B18" s="9">
        <v>3047211</v>
      </c>
      <c r="C18" s="9">
        <v>1211489</v>
      </c>
      <c r="D18" s="9" t="s">
        <v>41</v>
      </c>
      <c r="E18" s="9" t="s">
        <v>25</v>
      </c>
      <c r="F18" s="8">
        <v>36</v>
      </c>
      <c r="G18" s="9">
        <v>25</v>
      </c>
      <c r="H18" s="9"/>
      <c r="I18" s="9">
        <v>46</v>
      </c>
      <c r="J18" s="9"/>
      <c r="K18" s="9">
        <v>34</v>
      </c>
      <c r="L18" s="9"/>
      <c r="M18" s="112"/>
      <c r="N18" s="113"/>
      <c r="O18" s="103" t="s">
        <v>29</v>
      </c>
      <c r="P18" s="103" t="s">
        <v>29</v>
      </c>
      <c r="Q18" s="28" t="s">
        <v>29</v>
      </c>
      <c r="R18" s="25" t="s">
        <v>29</v>
      </c>
      <c r="S18" s="25" t="s">
        <v>27</v>
      </c>
      <c r="T18" s="115"/>
      <c r="U18" s="139" t="s">
        <v>27</v>
      </c>
      <c r="V18" s="102"/>
      <c r="W18" s="102" t="s">
        <v>29</v>
      </c>
      <c r="X18" s="25" t="s">
        <v>29</v>
      </c>
      <c r="Y18" s="25" t="s">
        <v>29</v>
      </c>
      <c r="Z18" s="25" t="s">
        <v>27</v>
      </c>
      <c r="AA18" s="110"/>
      <c r="AB18" s="110"/>
      <c r="AC18" s="102" t="s">
        <v>29</v>
      </c>
      <c r="AD18" s="102" t="s">
        <v>29</v>
      </c>
      <c r="AE18" s="25" t="s">
        <v>29</v>
      </c>
      <c r="AF18" s="25" t="s">
        <v>29</v>
      </c>
      <c r="AG18" s="102" t="s">
        <v>30</v>
      </c>
      <c r="AH18" s="110"/>
      <c r="AI18" s="110"/>
      <c r="AJ18" s="102"/>
      <c r="AK18" s="102" t="s">
        <v>29</v>
      </c>
      <c r="AL18" s="25" t="s">
        <v>29</v>
      </c>
      <c r="AM18" s="25" t="s">
        <v>29</v>
      </c>
      <c r="AN18" s="27" t="s">
        <v>27</v>
      </c>
      <c r="AO18" s="122" t="s">
        <v>27</v>
      </c>
      <c r="AP18" s="123"/>
      <c r="AQ18" s="25" t="s">
        <v>27</v>
      </c>
    </row>
    <row r="19" spans="1:43" ht="12.75" customHeight="1" x14ac:dyDescent="0.25">
      <c r="A19" s="31" t="s">
        <v>45</v>
      </c>
      <c r="B19" s="32">
        <v>1362703</v>
      </c>
      <c r="C19" s="33">
        <v>74304</v>
      </c>
      <c r="D19" s="23" t="s">
        <v>41</v>
      </c>
      <c r="E19" s="23" t="s">
        <v>32</v>
      </c>
      <c r="F19" s="30">
        <v>30</v>
      </c>
      <c r="G19" s="25"/>
      <c r="H19" s="25"/>
      <c r="I19" s="25"/>
      <c r="J19" s="25"/>
      <c r="K19" s="25"/>
      <c r="L19" s="25"/>
      <c r="M19" s="112"/>
      <c r="N19" s="113"/>
      <c r="O19" s="102" t="s">
        <v>29</v>
      </c>
      <c r="P19" s="102" t="s">
        <v>29</v>
      </c>
      <c r="Q19" s="25" t="s">
        <v>29</v>
      </c>
      <c r="R19" s="25" t="s">
        <v>29</v>
      </c>
      <c r="S19" s="25" t="s">
        <v>29</v>
      </c>
      <c r="T19" s="115"/>
      <c r="U19" s="115"/>
      <c r="V19" s="102" t="s">
        <v>29</v>
      </c>
      <c r="W19" s="102" t="s">
        <v>29</v>
      </c>
      <c r="X19" s="25" t="s">
        <v>29</v>
      </c>
      <c r="Y19" s="25" t="s">
        <v>29</v>
      </c>
      <c r="Z19" s="25" t="s">
        <v>29</v>
      </c>
      <c r="AA19" s="110"/>
      <c r="AB19" s="110"/>
      <c r="AC19" s="102" t="s">
        <v>29</v>
      </c>
      <c r="AD19" s="102" t="s">
        <v>29</v>
      </c>
      <c r="AE19" s="25" t="s">
        <v>29</v>
      </c>
      <c r="AF19" s="25" t="s">
        <v>29</v>
      </c>
      <c r="AG19" s="102" t="s">
        <v>29</v>
      </c>
      <c r="AH19" s="110"/>
      <c r="AI19" s="110"/>
      <c r="AJ19" s="102" t="s">
        <v>29</v>
      </c>
      <c r="AK19" s="102" t="s">
        <v>29</v>
      </c>
      <c r="AL19" s="25" t="s">
        <v>29</v>
      </c>
      <c r="AM19" s="25" t="s">
        <v>29</v>
      </c>
      <c r="AN19" s="25" t="s">
        <v>29</v>
      </c>
      <c r="AO19" s="122"/>
      <c r="AP19" s="123"/>
      <c r="AQ19" s="25" t="s">
        <v>29</v>
      </c>
    </row>
    <row r="20" spans="1:43" ht="12.75" customHeight="1" x14ac:dyDescent="0.25">
      <c r="A20" s="148" t="s">
        <v>46</v>
      </c>
      <c r="B20" s="29">
        <v>1851773</v>
      </c>
      <c r="C20" s="23">
        <v>261755</v>
      </c>
      <c r="D20" s="23" t="s">
        <v>41</v>
      </c>
      <c r="E20" s="23" t="s">
        <v>32</v>
      </c>
      <c r="F20" s="30">
        <v>30</v>
      </c>
      <c r="G20" s="25"/>
      <c r="H20" s="25"/>
      <c r="I20" s="25"/>
      <c r="J20" s="25"/>
      <c r="K20" s="25"/>
      <c r="L20" s="25"/>
      <c r="M20" s="112" t="s">
        <v>27</v>
      </c>
      <c r="N20" s="113" t="s">
        <v>27</v>
      </c>
      <c r="O20" s="102"/>
      <c r="P20" s="102"/>
      <c r="Q20" s="25"/>
      <c r="R20" s="25" t="s">
        <v>29</v>
      </c>
      <c r="S20" s="25"/>
      <c r="T20" s="115"/>
      <c r="U20" s="115"/>
      <c r="V20" s="102"/>
      <c r="W20" s="102"/>
      <c r="X20" s="25"/>
      <c r="Y20" s="25" t="s">
        <v>29</v>
      </c>
      <c r="Z20" s="141" t="s">
        <v>162</v>
      </c>
      <c r="AA20" s="110" t="s">
        <v>30</v>
      </c>
      <c r="AB20" s="110"/>
      <c r="AC20" s="116" t="s">
        <v>33</v>
      </c>
      <c r="AD20" s="116" t="s">
        <v>33</v>
      </c>
      <c r="AE20" s="115" t="s">
        <v>33</v>
      </c>
      <c r="AF20" s="115" t="s">
        <v>33</v>
      </c>
      <c r="AG20" s="116" t="s">
        <v>33</v>
      </c>
      <c r="AH20" s="110" t="s">
        <v>33</v>
      </c>
      <c r="AI20" s="110" t="s">
        <v>33</v>
      </c>
      <c r="AJ20" s="116" t="s">
        <v>33</v>
      </c>
      <c r="AK20" s="116" t="s">
        <v>33</v>
      </c>
      <c r="AL20" s="115" t="s">
        <v>33</v>
      </c>
      <c r="AM20" s="115" t="s">
        <v>33</v>
      </c>
      <c r="AN20" s="115" t="s">
        <v>33</v>
      </c>
      <c r="AO20" s="122" t="s">
        <v>33</v>
      </c>
      <c r="AP20" s="123" t="s">
        <v>33</v>
      </c>
      <c r="AQ20" s="115" t="s">
        <v>33</v>
      </c>
    </row>
    <row r="21" spans="1:43" ht="12.75" customHeight="1" x14ac:dyDescent="0.25">
      <c r="A21" s="182" t="s">
        <v>182</v>
      </c>
      <c r="B21" s="29">
        <v>3120718</v>
      </c>
      <c r="C21" s="23">
        <v>924242</v>
      </c>
      <c r="D21" s="169" t="s">
        <v>41</v>
      </c>
      <c r="E21" s="169" t="s">
        <v>25</v>
      </c>
      <c r="F21" s="30">
        <v>36</v>
      </c>
      <c r="G21" s="25"/>
      <c r="H21" s="25"/>
      <c r="I21" s="25"/>
      <c r="J21" s="25"/>
      <c r="K21" s="25"/>
      <c r="L21" s="25"/>
      <c r="M21" s="112"/>
      <c r="N21" s="113"/>
      <c r="O21" s="140" t="s">
        <v>29</v>
      </c>
      <c r="P21" s="140" t="s">
        <v>29</v>
      </c>
      <c r="Q21" s="141" t="s">
        <v>29</v>
      </c>
      <c r="R21" s="141" t="s">
        <v>29</v>
      </c>
      <c r="S21" s="141" t="s">
        <v>27</v>
      </c>
      <c r="T21" s="115"/>
      <c r="U21" s="115"/>
      <c r="V21" s="140" t="s">
        <v>29</v>
      </c>
      <c r="W21" s="140" t="s">
        <v>29</v>
      </c>
      <c r="X21" s="141" t="s">
        <v>29</v>
      </c>
      <c r="Y21" s="141" t="s">
        <v>29</v>
      </c>
      <c r="Z21" s="141" t="s">
        <v>27</v>
      </c>
      <c r="AA21" s="110"/>
      <c r="AB21" s="130"/>
      <c r="AC21" s="168" t="s">
        <v>29</v>
      </c>
      <c r="AD21" s="168" t="s">
        <v>29</v>
      </c>
      <c r="AE21" s="168" t="s">
        <v>29</v>
      </c>
      <c r="AF21" s="168" t="s">
        <v>29</v>
      </c>
      <c r="AG21" s="168" t="s">
        <v>27</v>
      </c>
      <c r="AH21" s="110"/>
      <c r="AI21" s="110"/>
      <c r="AJ21" s="168" t="s">
        <v>29</v>
      </c>
      <c r="AK21" s="168" t="s">
        <v>29</v>
      </c>
      <c r="AL21" s="168" t="s">
        <v>29</v>
      </c>
      <c r="AM21" s="168" t="s">
        <v>29</v>
      </c>
      <c r="AN21" s="168" t="s">
        <v>27</v>
      </c>
      <c r="AO21" s="123"/>
      <c r="AP21" s="152"/>
      <c r="AQ21" s="168" t="s">
        <v>29</v>
      </c>
    </row>
    <row r="22" spans="1:43" ht="12.75" customHeight="1" x14ac:dyDescent="0.25">
      <c r="A22" s="21" t="s">
        <v>47</v>
      </c>
      <c r="B22" s="29">
        <v>1430769</v>
      </c>
      <c r="C22" s="30">
        <v>71923</v>
      </c>
      <c r="D22" s="23" t="s">
        <v>41</v>
      </c>
      <c r="E22" s="23" t="s">
        <v>32</v>
      </c>
      <c r="F22" s="30">
        <v>30</v>
      </c>
      <c r="G22" s="23"/>
      <c r="H22" s="23"/>
      <c r="I22" s="23"/>
      <c r="J22" s="23"/>
      <c r="K22" s="23"/>
      <c r="L22" s="23"/>
      <c r="M22" s="112"/>
      <c r="N22" s="113"/>
      <c r="O22" s="102"/>
      <c r="P22" s="102" t="s">
        <v>29</v>
      </c>
      <c r="Q22" s="34" t="s">
        <v>29</v>
      </c>
      <c r="R22" s="34"/>
      <c r="S22" s="34"/>
      <c r="T22" s="115"/>
      <c r="U22" s="115"/>
      <c r="V22" s="102"/>
      <c r="W22" s="102"/>
      <c r="X22" s="167" t="s">
        <v>29</v>
      </c>
      <c r="Y22" s="25" t="s">
        <v>29</v>
      </c>
      <c r="Z22" s="34" t="s">
        <v>29</v>
      </c>
      <c r="AA22" s="110" t="s">
        <v>27</v>
      </c>
      <c r="AB22" s="110"/>
      <c r="AC22" s="102" t="s">
        <v>30</v>
      </c>
      <c r="AD22" s="140"/>
      <c r="AE22" s="34" t="s">
        <v>29</v>
      </c>
      <c r="AF22" s="25" t="s">
        <v>29</v>
      </c>
      <c r="AG22" s="102" t="s">
        <v>29</v>
      </c>
      <c r="AH22" s="110" t="s">
        <v>27</v>
      </c>
      <c r="AI22" s="110"/>
      <c r="AJ22" s="102" t="s">
        <v>29</v>
      </c>
      <c r="AK22" s="102" t="s">
        <v>29</v>
      </c>
      <c r="AL22" s="25" t="s">
        <v>30</v>
      </c>
      <c r="AM22" s="25" t="s">
        <v>29</v>
      </c>
      <c r="AN22" s="25" t="s">
        <v>29</v>
      </c>
      <c r="AO22" s="122"/>
      <c r="AP22" s="123"/>
      <c r="AQ22" s="25" t="s">
        <v>29</v>
      </c>
    </row>
    <row r="23" spans="1:43" ht="12.75" customHeight="1" x14ac:dyDescent="0.25">
      <c r="A23" s="21" t="s">
        <v>48</v>
      </c>
      <c r="B23" s="29">
        <v>1160017</v>
      </c>
      <c r="C23" s="30">
        <v>43579</v>
      </c>
      <c r="D23" s="23" t="s">
        <v>41</v>
      </c>
      <c r="E23" s="23" t="s">
        <v>32</v>
      </c>
      <c r="F23" s="30">
        <v>30</v>
      </c>
      <c r="G23" s="23"/>
      <c r="H23" s="23"/>
      <c r="I23" s="23"/>
      <c r="J23" s="23"/>
      <c r="K23" s="23"/>
      <c r="L23" s="23"/>
      <c r="M23" s="112"/>
      <c r="N23" s="113"/>
      <c r="O23" s="102" t="s">
        <v>29</v>
      </c>
      <c r="P23" s="102" t="s">
        <v>29</v>
      </c>
      <c r="Q23" s="25" t="s">
        <v>29</v>
      </c>
      <c r="R23" s="25" t="s">
        <v>29</v>
      </c>
      <c r="S23" s="25" t="s">
        <v>29</v>
      </c>
      <c r="T23" s="115"/>
      <c r="U23" s="115"/>
      <c r="V23" s="102" t="s">
        <v>27</v>
      </c>
      <c r="W23" s="102" t="s">
        <v>29</v>
      </c>
      <c r="X23" s="25" t="s">
        <v>29</v>
      </c>
      <c r="Y23" s="25" t="s">
        <v>29</v>
      </c>
      <c r="Z23" s="25" t="s">
        <v>29</v>
      </c>
      <c r="AA23" s="110"/>
      <c r="AB23" s="110"/>
      <c r="AC23" s="102" t="s">
        <v>29</v>
      </c>
      <c r="AD23" s="102" t="s">
        <v>29</v>
      </c>
      <c r="AE23" s="25"/>
      <c r="AF23" s="141" t="s">
        <v>160</v>
      </c>
      <c r="AG23" s="140" t="s">
        <v>160</v>
      </c>
      <c r="AH23" s="110"/>
      <c r="AI23" s="110"/>
      <c r="AJ23" s="102" t="s">
        <v>29</v>
      </c>
      <c r="AK23" s="102" t="s">
        <v>29</v>
      </c>
      <c r="AL23" s="25" t="s">
        <v>29</v>
      </c>
      <c r="AM23" s="25" t="s">
        <v>29</v>
      </c>
      <c r="AN23" s="27" t="s">
        <v>29</v>
      </c>
      <c r="AO23" s="122"/>
      <c r="AP23" s="123"/>
      <c r="AQ23" s="25" t="s">
        <v>29</v>
      </c>
    </row>
    <row r="24" spans="1:43" ht="12.75" customHeight="1" x14ac:dyDescent="0.25">
      <c r="A24" s="35" t="s">
        <v>49</v>
      </c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2.75" customHeight="1" x14ac:dyDescent="0.25">
      <c r="A25" s="21" t="s">
        <v>50</v>
      </c>
      <c r="B25" s="13">
        <v>1548488</v>
      </c>
      <c r="C25" s="8">
        <v>481868</v>
      </c>
      <c r="D25" s="9" t="s">
        <v>51</v>
      </c>
      <c r="E25" s="9" t="s">
        <v>32</v>
      </c>
      <c r="F25" s="8">
        <v>30</v>
      </c>
      <c r="G25" s="9"/>
      <c r="H25" s="9"/>
      <c r="I25" s="9"/>
      <c r="J25" s="9"/>
      <c r="K25" s="9"/>
      <c r="L25" s="9"/>
      <c r="M25" s="112"/>
      <c r="N25" s="113"/>
      <c r="O25" s="102" t="s">
        <v>28</v>
      </c>
      <c r="P25" s="102" t="s">
        <v>28</v>
      </c>
      <c r="Q25" s="102" t="s">
        <v>28</v>
      </c>
      <c r="R25" s="102" t="s">
        <v>28</v>
      </c>
      <c r="S25" s="102"/>
      <c r="T25" s="116"/>
      <c r="U25" s="116"/>
      <c r="V25" s="102" t="s">
        <v>28</v>
      </c>
      <c r="W25" s="102" t="s">
        <v>28</v>
      </c>
      <c r="X25" s="102" t="s">
        <v>28</v>
      </c>
      <c r="Y25" s="102" t="s">
        <v>28</v>
      </c>
      <c r="Z25" s="102"/>
      <c r="AA25" s="110"/>
      <c r="AB25" s="151" t="s">
        <v>27</v>
      </c>
      <c r="AC25" s="102" t="s">
        <v>28</v>
      </c>
      <c r="AD25" s="102" t="s">
        <v>28</v>
      </c>
      <c r="AE25" s="102" t="s">
        <v>28</v>
      </c>
      <c r="AF25" s="25" t="s">
        <v>28</v>
      </c>
      <c r="AG25" s="102"/>
      <c r="AH25" s="110"/>
      <c r="AI25" s="130" t="s">
        <v>27</v>
      </c>
      <c r="AJ25" s="102" t="s">
        <v>28</v>
      </c>
      <c r="AK25" s="102" t="s">
        <v>28</v>
      </c>
      <c r="AL25" s="25" t="s">
        <v>28</v>
      </c>
      <c r="AM25" s="25" t="s">
        <v>28</v>
      </c>
      <c r="AN25" s="27"/>
      <c r="AO25" s="122"/>
      <c r="AP25" s="123"/>
      <c r="AQ25" s="25" t="s">
        <v>28</v>
      </c>
    </row>
    <row r="26" spans="1:43" ht="12.75" customHeight="1" x14ac:dyDescent="0.25">
      <c r="A26" s="14" t="s">
        <v>98</v>
      </c>
      <c r="B26" s="15">
        <v>3105741</v>
      </c>
      <c r="C26" s="25">
        <v>453431</v>
      </c>
      <c r="D26" s="25" t="s">
        <v>41</v>
      </c>
      <c r="E26" s="25" t="s">
        <v>25</v>
      </c>
      <c r="F26" s="25">
        <v>36</v>
      </c>
      <c r="G26" s="9"/>
      <c r="H26" s="9"/>
      <c r="I26" s="9"/>
      <c r="J26" s="9"/>
      <c r="K26" s="9"/>
      <c r="L26" s="9"/>
      <c r="M26" s="112"/>
      <c r="N26" s="113"/>
      <c r="O26" s="140" t="s">
        <v>28</v>
      </c>
      <c r="P26" s="140" t="s">
        <v>28</v>
      </c>
      <c r="Q26" s="140" t="s">
        <v>28</v>
      </c>
      <c r="R26" s="140"/>
      <c r="S26" s="140" t="s">
        <v>27</v>
      </c>
      <c r="T26" s="151"/>
      <c r="U26" s="151"/>
      <c r="V26" s="140" t="s">
        <v>28</v>
      </c>
      <c r="W26" s="140" t="s">
        <v>28</v>
      </c>
      <c r="X26" s="140" t="s">
        <v>28</v>
      </c>
      <c r="Y26" s="140" t="s">
        <v>28</v>
      </c>
      <c r="Z26" s="140" t="s">
        <v>28</v>
      </c>
      <c r="AA26" s="130" t="s">
        <v>27</v>
      </c>
      <c r="AB26" s="151"/>
      <c r="AC26" s="140" t="s">
        <v>28</v>
      </c>
      <c r="AD26" s="140" t="s">
        <v>28</v>
      </c>
      <c r="AE26" s="140" t="s">
        <v>28</v>
      </c>
      <c r="AF26" s="141"/>
      <c r="AG26" s="140" t="s">
        <v>27</v>
      </c>
      <c r="AH26" s="110"/>
      <c r="AI26" s="130" t="s">
        <v>27</v>
      </c>
      <c r="AJ26" s="140" t="s">
        <v>28</v>
      </c>
      <c r="AK26" s="140" t="s">
        <v>28</v>
      </c>
      <c r="AL26" s="141" t="s">
        <v>28</v>
      </c>
      <c r="AM26" s="141"/>
      <c r="AN26" s="94"/>
      <c r="AO26" s="152" t="s">
        <v>27</v>
      </c>
      <c r="AP26" s="123"/>
      <c r="AQ26" s="141" t="s">
        <v>28</v>
      </c>
    </row>
    <row r="27" spans="1:43" ht="12.75" customHeight="1" x14ac:dyDescent="0.25">
      <c r="A27" s="150" t="s">
        <v>165</v>
      </c>
      <c r="B27" s="13">
        <v>3136250</v>
      </c>
      <c r="C27" s="8">
        <v>249924</v>
      </c>
      <c r="D27" s="9" t="s">
        <v>41</v>
      </c>
      <c r="E27" s="9" t="s">
        <v>25</v>
      </c>
      <c r="F27" s="8">
        <v>36</v>
      </c>
      <c r="G27" s="24"/>
      <c r="H27" s="25"/>
      <c r="I27" s="25">
        <v>49</v>
      </c>
      <c r="J27" s="25"/>
      <c r="K27" s="25">
        <v>33</v>
      </c>
      <c r="L27" s="25"/>
      <c r="M27" s="112"/>
      <c r="N27" s="143"/>
      <c r="O27" s="102"/>
      <c r="P27" s="102" t="s">
        <v>28</v>
      </c>
      <c r="Q27" s="25" t="s">
        <v>28</v>
      </c>
      <c r="R27" s="25" t="s">
        <v>28</v>
      </c>
      <c r="S27" s="25" t="s">
        <v>27</v>
      </c>
      <c r="T27" s="116"/>
      <c r="U27" s="116"/>
      <c r="V27" s="140" t="s">
        <v>27</v>
      </c>
      <c r="W27" s="102" t="s">
        <v>28</v>
      </c>
      <c r="X27" s="25" t="s">
        <v>28</v>
      </c>
      <c r="Y27" s="25" t="s">
        <v>28</v>
      </c>
      <c r="Z27" s="25"/>
      <c r="AA27" s="110"/>
      <c r="AB27" s="130" t="s">
        <v>27</v>
      </c>
      <c r="AC27" s="102"/>
      <c r="AD27" s="102" t="s">
        <v>28</v>
      </c>
      <c r="AE27" s="25" t="s">
        <v>28</v>
      </c>
      <c r="AF27" s="25" t="s">
        <v>28</v>
      </c>
      <c r="AG27" s="102" t="s">
        <v>28</v>
      </c>
      <c r="AH27" s="110"/>
      <c r="AI27" s="130" t="s">
        <v>27</v>
      </c>
      <c r="AJ27" s="102" t="s">
        <v>28</v>
      </c>
      <c r="AK27" s="102" t="s">
        <v>28</v>
      </c>
      <c r="AL27" s="25" t="s">
        <v>28</v>
      </c>
      <c r="AM27" s="25" t="s">
        <v>28</v>
      </c>
      <c r="AN27" s="27" t="s">
        <v>28</v>
      </c>
      <c r="AO27" s="122" t="s">
        <v>27</v>
      </c>
      <c r="AP27" s="123"/>
      <c r="AQ27" s="25" t="s">
        <v>28</v>
      </c>
    </row>
    <row r="28" spans="1:43" ht="12.75" customHeight="1" x14ac:dyDescent="0.25">
      <c r="A28" s="21" t="s">
        <v>52</v>
      </c>
      <c r="B28" s="13">
        <v>1158020</v>
      </c>
      <c r="C28" s="8">
        <v>7298</v>
      </c>
      <c r="D28" s="9" t="s">
        <v>41</v>
      </c>
      <c r="E28" s="9" t="s">
        <v>32</v>
      </c>
      <c r="F28" s="8">
        <v>30</v>
      </c>
      <c r="G28" s="9"/>
      <c r="H28" s="9"/>
      <c r="I28" s="9"/>
      <c r="J28" s="9"/>
      <c r="K28" s="9"/>
      <c r="L28" s="9"/>
      <c r="M28" s="112"/>
      <c r="N28" s="113"/>
      <c r="O28" s="102" t="s">
        <v>28</v>
      </c>
      <c r="P28" s="102" t="s">
        <v>28</v>
      </c>
      <c r="Q28" s="25" t="s">
        <v>28</v>
      </c>
      <c r="R28" s="25" t="s">
        <v>28</v>
      </c>
      <c r="S28" s="25" t="s">
        <v>28</v>
      </c>
      <c r="T28" s="116"/>
      <c r="U28" s="151" t="s">
        <v>27</v>
      </c>
      <c r="V28" s="102" t="s">
        <v>28</v>
      </c>
      <c r="W28" s="102" t="s">
        <v>28</v>
      </c>
      <c r="X28" s="25" t="s">
        <v>28</v>
      </c>
      <c r="Y28" s="25" t="s">
        <v>28</v>
      </c>
      <c r="Z28" s="25"/>
      <c r="AA28" s="110"/>
      <c r="AB28" s="110"/>
      <c r="AC28" s="102" t="s">
        <v>28</v>
      </c>
      <c r="AD28" s="102" t="s">
        <v>28</v>
      </c>
      <c r="AE28" s="25" t="s">
        <v>28</v>
      </c>
      <c r="AF28" s="25" t="s">
        <v>28</v>
      </c>
      <c r="AG28" s="102" t="s">
        <v>28</v>
      </c>
      <c r="AH28" s="110"/>
      <c r="AI28" s="110"/>
      <c r="AJ28" s="102"/>
      <c r="AK28" s="102" t="s">
        <v>28</v>
      </c>
      <c r="AL28" s="25" t="s">
        <v>28</v>
      </c>
      <c r="AM28" s="25" t="s">
        <v>28</v>
      </c>
      <c r="AN28" s="25" t="s">
        <v>28</v>
      </c>
      <c r="AO28" s="122"/>
      <c r="AP28" s="123"/>
      <c r="AQ28" s="25" t="s">
        <v>28</v>
      </c>
    </row>
    <row r="29" spans="1:43" ht="12.75" customHeight="1" x14ac:dyDescent="0.25">
      <c r="A29" s="21" t="s">
        <v>53</v>
      </c>
      <c r="B29" s="37">
        <v>3136805</v>
      </c>
      <c r="C29" s="3">
        <v>1421556</v>
      </c>
      <c r="D29" s="25" t="s">
        <v>41</v>
      </c>
      <c r="E29" s="25" t="s">
        <v>25</v>
      </c>
      <c r="F29" s="3">
        <v>36</v>
      </c>
      <c r="G29" s="9">
        <v>26</v>
      </c>
      <c r="H29" s="9"/>
      <c r="I29" s="9">
        <v>48</v>
      </c>
      <c r="J29" s="9"/>
      <c r="K29" s="9">
        <v>33</v>
      </c>
      <c r="L29" s="9"/>
      <c r="M29" s="112"/>
      <c r="N29" s="113" t="s">
        <v>27</v>
      </c>
      <c r="O29" s="102"/>
      <c r="P29" s="102" t="s">
        <v>29</v>
      </c>
      <c r="Q29" s="141" t="s">
        <v>28</v>
      </c>
      <c r="R29" s="141" t="s">
        <v>28</v>
      </c>
      <c r="S29" s="141" t="s">
        <v>28</v>
      </c>
      <c r="T29" s="116"/>
      <c r="U29" s="116"/>
      <c r="V29" s="140" t="s">
        <v>29</v>
      </c>
      <c r="W29" s="140" t="s">
        <v>29</v>
      </c>
      <c r="X29" s="141" t="s">
        <v>29</v>
      </c>
      <c r="Y29" s="141"/>
      <c r="Z29" s="25" t="s">
        <v>27</v>
      </c>
      <c r="AA29" s="110"/>
      <c r="AB29" s="110" t="s">
        <v>27</v>
      </c>
      <c r="AC29" s="102"/>
      <c r="AD29" s="140" t="s">
        <v>29</v>
      </c>
      <c r="AE29" s="141" t="s">
        <v>29</v>
      </c>
      <c r="AF29" s="141" t="s">
        <v>28</v>
      </c>
      <c r="AG29" s="140" t="s">
        <v>28</v>
      </c>
      <c r="AH29" s="110" t="s">
        <v>27</v>
      </c>
      <c r="AI29" s="110"/>
      <c r="AJ29" s="102"/>
      <c r="AK29" s="132"/>
      <c r="AL29" s="141" t="s">
        <v>29</v>
      </c>
      <c r="AM29" s="141" t="s">
        <v>29</v>
      </c>
      <c r="AN29" s="27" t="s">
        <v>27</v>
      </c>
      <c r="AO29" s="122"/>
      <c r="AP29" s="123" t="s">
        <v>27</v>
      </c>
      <c r="AQ29" s="25"/>
    </row>
    <row r="30" spans="1:43" ht="12.75" customHeight="1" x14ac:dyDescent="0.25">
      <c r="A30" s="14" t="s">
        <v>99</v>
      </c>
      <c r="B30" s="15"/>
      <c r="C30" s="25">
        <v>826409</v>
      </c>
      <c r="D30" s="25" t="s">
        <v>41</v>
      </c>
      <c r="E30" s="25" t="s">
        <v>32</v>
      </c>
      <c r="F30" s="3">
        <v>30</v>
      </c>
      <c r="G30" s="9"/>
      <c r="H30" s="9"/>
      <c r="I30" s="9"/>
      <c r="J30" s="9"/>
      <c r="K30" s="9"/>
      <c r="L30" s="9"/>
      <c r="M30" s="112"/>
      <c r="N30" s="113"/>
      <c r="O30" s="102" t="s">
        <v>28</v>
      </c>
      <c r="P30" s="102" t="s">
        <v>28</v>
      </c>
      <c r="Q30" s="141" t="s">
        <v>28</v>
      </c>
      <c r="R30" s="141" t="s">
        <v>28</v>
      </c>
      <c r="S30" s="141" t="s">
        <v>28</v>
      </c>
      <c r="T30" s="116" t="s">
        <v>27</v>
      </c>
      <c r="U30" s="116"/>
      <c r="V30" s="140" t="s">
        <v>28</v>
      </c>
      <c r="W30" s="140" t="s">
        <v>28</v>
      </c>
      <c r="X30" s="141" t="s">
        <v>28</v>
      </c>
      <c r="Y30" s="141" t="s">
        <v>28</v>
      </c>
      <c r="Z30" s="25" t="s">
        <v>28</v>
      </c>
      <c r="AA30" s="110"/>
      <c r="AB30" s="130"/>
      <c r="AC30" s="102" t="s">
        <v>28</v>
      </c>
      <c r="AD30" s="140" t="s">
        <v>28</v>
      </c>
      <c r="AE30" s="141" t="s">
        <v>28</v>
      </c>
      <c r="AF30" s="141" t="s">
        <v>28</v>
      </c>
      <c r="AG30" s="140"/>
      <c r="AH30" s="110"/>
      <c r="AI30" s="110"/>
      <c r="AJ30" s="102" t="s">
        <v>28</v>
      </c>
      <c r="AK30" s="132" t="s">
        <v>28</v>
      </c>
      <c r="AL30" s="141" t="s">
        <v>28</v>
      </c>
      <c r="AM30" s="141" t="s">
        <v>28</v>
      </c>
      <c r="AN30" s="94" t="s">
        <v>28</v>
      </c>
      <c r="AO30" s="123"/>
      <c r="AP30" s="123"/>
      <c r="AQ30" s="25"/>
    </row>
    <row r="31" spans="1:43" ht="12.75" customHeight="1" x14ac:dyDescent="0.25">
      <c r="A31" s="21" t="s">
        <v>54</v>
      </c>
      <c r="B31" s="7">
        <v>1823393</v>
      </c>
      <c r="C31" s="8">
        <v>103931</v>
      </c>
      <c r="D31" s="23" t="s">
        <v>41</v>
      </c>
      <c r="E31" s="23" t="s">
        <v>32</v>
      </c>
      <c r="F31" s="30">
        <v>30</v>
      </c>
      <c r="G31" s="9"/>
      <c r="H31" s="9"/>
      <c r="I31" s="9"/>
      <c r="J31" s="9"/>
      <c r="K31" s="9"/>
      <c r="L31" s="9"/>
      <c r="M31" s="112"/>
      <c r="N31" s="113"/>
      <c r="O31" s="102" t="s">
        <v>28</v>
      </c>
      <c r="P31" s="102" t="s">
        <v>28</v>
      </c>
      <c r="Q31" s="25" t="s">
        <v>28</v>
      </c>
      <c r="R31" s="25" t="s">
        <v>28</v>
      </c>
      <c r="S31" s="25"/>
      <c r="T31" s="116" t="s">
        <v>27</v>
      </c>
      <c r="U31" s="116"/>
      <c r="V31" s="102" t="s">
        <v>28</v>
      </c>
      <c r="W31" s="102" t="s">
        <v>28</v>
      </c>
      <c r="X31" s="25" t="s">
        <v>28</v>
      </c>
      <c r="Y31" s="25" t="s">
        <v>28</v>
      </c>
      <c r="Z31" s="25" t="s">
        <v>28</v>
      </c>
      <c r="AA31" s="110"/>
      <c r="AB31" s="110"/>
      <c r="AC31" s="102" t="s">
        <v>28</v>
      </c>
      <c r="AD31" s="102" t="s">
        <v>28</v>
      </c>
      <c r="AE31" s="25" t="s">
        <v>28</v>
      </c>
      <c r="AF31" s="25" t="s">
        <v>28</v>
      </c>
      <c r="AG31" s="102"/>
      <c r="AH31" s="110"/>
      <c r="AI31" s="110"/>
      <c r="AJ31" s="102" t="s">
        <v>28</v>
      </c>
      <c r="AK31" s="102" t="s">
        <v>28</v>
      </c>
      <c r="AL31" s="25" t="s">
        <v>28</v>
      </c>
      <c r="AM31" s="141" t="s">
        <v>28</v>
      </c>
      <c r="AN31" s="27" t="s">
        <v>28</v>
      </c>
      <c r="AO31" s="122"/>
      <c r="AP31" s="123"/>
      <c r="AQ31" s="25" t="s">
        <v>28</v>
      </c>
    </row>
    <row r="32" spans="1:43" ht="12.75" customHeight="1" x14ac:dyDescent="0.25">
      <c r="A32" s="150" t="s">
        <v>164</v>
      </c>
      <c r="B32" s="98">
        <v>1823393</v>
      </c>
      <c r="C32" s="8">
        <v>6393003</v>
      </c>
      <c r="D32" s="23" t="s">
        <v>41</v>
      </c>
      <c r="E32" s="23" t="s">
        <v>25</v>
      </c>
      <c r="F32" s="30">
        <v>36</v>
      </c>
      <c r="G32" s="9">
        <v>26</v>
      </c>
      <c r="H32" s="9"/>
      <c r="I32" s="9">
        <v>48</v>
      </c>
      <c r="J32" s="9"/>
      <c r="K32" s="9">
        <v>33</v>
      </c>
      <c r="L32" s="9"/>
      <c r="M32" s="112" t="s">
        <v>27</v>
      </c>
      <c r="N32" s="113"/>
      <c r="O32" s="102" t="s">
        <v>28</v>
      </c>
      <c r="P32" s="102" t="s">
        <v>28</v>
      </c>
      <c r="Q32" s="25" t="s">
        <v>28</v>
      </c>
      <c r="R32" s="25" t="s">
        <v>28</v>
      </c>
      <c r="S32" s="25" t="s">
        <v>28</v>
      </c>
      <c r="T32" s="116" t="s">
        <v>27</v>
      </c>
      <c r="U32" s="116"/>
      <c r="V32" s="102"/>
      <c r="W32" s="102" t="s">
        <v>28</v>
      </c>
      <c r="X32" s="25" t="s">
        <v>28</v>
      </c>
      <c r="Y32" s="25" t="s">
        <v>28</v>
      </c>
      <c r="Z32" s="25" t="s">
        <v>28</v>
      </c>
      <c r="AA32" s="110"/>
      <c r="AB32" s="110"/>
      <c r="AC32" s="102" t="s">
        <v>28</v>
      </c>
      <c r="AD32" s="102" t="s">
        <v>28</v>
      </c>
      <c r="AE32" s="25" t="s">
        <v>28</v>
      </c>
      <c r="AF32" s="25" t="s">
        <v>28</v>
      </c>
      <c r="AG32" s="102" t="s">
        <v>28</v>
      </c>
      <c r="AH32" s="110"/>
      <c r="AI32" s="110"/>
      <c r="AJ32" s="102" t="s">
        <v>28</v>
      </c>
      <c r="AK32" s="102" t="s">
        <v>28</v>
      </c>
      <c r="AL32" s="25" t="s">
        <v>28</v>
      </c>
      <c r="AM32" s="25" t="s">
        <v>28</v>
      </c>
      <c r="AN32" s="94" t="s">
        <v>28</v>
      </c>
      <c r="AO32" s="123"/>
      <c r="AP32" s="152" t="s">
        <v>27</v>
      </c>
      <c r="AQ32" s="25"/>
    </row>
    <row r="33" spans="1:43" ht="12.75" customHeight="1" x14ac:dyDescent="0.25">
      <c r="A33" s="148" t="s">
        <v>55</v>
      </c>
      <c r="B33" s="29">
        <v>1552951</v>
      </c>
      <c r="C33" s="30">
        <v>145987</v>
      </c>
      <c r="D33" s="9" t="s">
        <v>56</v>
      </c>
      <c r="E33" s="9" t="s">
        <v>32</v>
      </c>
      <c r="F33" s="8">
        <v>40</v>
      </c>
      <c r="G33" s="9">
        <v>25</v>
      </c>
      <c r="H33" s="9"/>
      <c r="I33" s="9">
        <v>48</v>
      </c>
      <c r="J33" s="9">
        <v>55</v>
      </c>
      <c r="K33" s="9">
        <v>34</v>
      </c>
      <c r="L33" s="9"/>
      <c r="M33" s="155" t="s">
        <v>114</v>
      </c>
      <c r="N33" s="143" t="s">
        <v>114</v>
      </c>
      <c r="O33" s="140" t="s">
        <v>27</v>
      </c>
      <c r="P33" s="140" t="s">
        <v>27</v>
      </c>
      <c r="Q33" s="141"/>
      <c r="R33" s="25" t="s">
        <v>179</v>
      </c>
      <c r="S33" s="25"/>
      <c r="T33" s="151"/>
      <c r="U33" s="151"/>
      <c r="V33" s="140" t="s">
        <v>27</v>
      </c>
      <c r="W33" s="140" t="s">
        <v>29</v>
      </c>
      <c r="X33" s="25" t="s">
        <v>179</v>
      </c>
      <c r="Y33" s="25"/>
      <c r="Z33" s="141" t="s">
        <v>27</v>
      </c>
      <c r="AA33" s="130"/>
      <c r="AB33" s="154"/>
      <c r="AC33" s="140" t="s">
        <v>27</v>
      </c>
      <c r="AD33" s="140" t="s">
        <v>29</v>
      </c>
      <c r="AE33" s="141"/>
      <c r="AF33" s="141" t="s">
        <v>27</v>
      </c>
      <c r="AG33" s="156" t="s">
        <v>27</v>
      </c>
      <c r="AH33" s="130" t="s">
        <v>114</v>
      </c>
      <c r="AI33" s="130" t="s">
        <v>114</v>
      </c>
      <c r="AJ33" s="140" t="s">
        <v>27</v>
      </c>
      <c r="AK33" s="140" t="s">
        <v>29</v>
      </c>
      <c r="AL33" s="141"/>
      <c r="AM33" s="141" t="s">
        <v>27</v>
      </c>
      <c r="AN33" s="27"/>
      <c r="AO33" s="144" t="s">
        <v>114</v>
      </c>
      <c r="AP33" s="152" t="s">
        <v>114</v>
      </c>
      <c r="AQ33" s="141" t="s">
        <v>27</v>
      </c>
    </row>
    <row r="34" spans="1:43" ht="12.75" customHeight="1" x14ac:dyDescent="0.25">
      <c r="A34" s="39" t="s">
        <v>57</v>
      </c>
      <c r="B34" s="36"/>
      <c r="C34" s="4"/>
      <c r="D34" s="4"/>
      <c r="E34" s="40"/>
      <c r="F34" s="4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5"/>
      <c r="AO34" s="5"/>
      <c r="AP34" s="5"/>
      <c r="AQ34" s="5"/>
    </row>
    <row r="35" spans="1:43" ht="12.75" customHeight="1" x14ac:dyDescent="0.25">
      <c r="A35" s="21" t="s">
        <v>58</v>
      </c>
      <c r="B35" s="13">
        <v>1160655</v>
      </c>
      <c r="C35" s="8">
        <v>53009</v>
      </c>
      <c r="D35" s="9" t="s">
        <v>51</v>
      </c>
      <c r="E35" s="9" t="s">
        <v>32</v>
      </c>
      <c r="F35" s="8">
        <v>40</v>
      </c>
      <c r="G35" s="9">
        <v>26</v>
      </c>
      <c r="H35" s="9"/>
      <c r="I35" s="9">
        <v>51</v>
      </c>
      <c r="J35" s="9"/>
      <c r="K35" s="9"/>
      <c r="L35" s="9"/>
      <c r="M35" s="112"/>
      <c r="N35" s="113"/>
      <c r="O35" s="113" t="s">
        <v>33</v>
      </c>
      <c r="P35" s="113" t="s">
        <v>33</v>
      </c>
      <c r="Q35" s="113" t="s">
        <v>33</v>
      </c>
      <c r="R35" s="113" t="s">
        <v>33</v>
      </c>
      <c r="S35" s="113" t="s">
        <v>33</v>
      </c>
      <c r="T35" s="113" t="s">
        <v>33</v>
      </c>
      <c r="U35" s="113" t="s">
        <v>33</v>
      </c>
      <c r="V35" s="113" t="s">
        <v>33</v>
      </c>
      <c r="W35" s="113" t="s">
        <v>33</v>
      </c>
      <c r="X35" s="113" t="s">
        <v>33</v>
      </c>
      <c r="Y35" s="113" t="s">
        <v>33</v>
      </c>
      <c r="Z35" s="113" t="s">
        <v>33</v>
      </c>
      <c r="AA35" s="113" t="s">
        <v>33</v>
      </c>
      <c r="AB35" s="113" t="s">
        <v>33</v>
      </c>
      <c r="AC35" s="113" t="s">
        <v>33</v>
      </c>
      <c r="AD35" s="113" t="s">
        <v>33</v>
      </c>
      <c r="AE35" s="113" t="s">
        <v>33</v>
      </c>
      <c r="AF35" s="113" t="s">
        <v>33</v>
      </c>
      <c r="AG35" s="113" t="s">
        <v>33</v>
      </c>
      <c r="AH35" s="113" t="s">
        <v>33</v>
      </c>
      <c r="AI35" s="113" t="s">
        <v>33</v>
      </c>
      <c r="AJ35" s="113" t="s">
        <v>33</v>
      </c>
      <c r="AK35" s="113" t="s">
        <v>33</v>
      </c>
      <c r="AL35" s="113" t="s">
        <v>33</v>
      </c>
      <c r="AM35" s="113" t="s">
        <v>33</v>
      </c>
      <c r="AN35" s="113" t="s">
        <v>33</v>
      </c>
      <c r="AO35" s="113" t="s">
        <v>33</v>
      </c>
      <c r="AP35" s="113" t="s">
        <v>33</v>
      </c>
      <c r="AQ35" s="113" t="s">
        <v>33</v>
      </c>
    </row>
    <row r="36" spans="1:43" ht="12.75" customHeight="1" x14ac:dyDescent="0.25">
      <c r="A36" s="39" t="s">
        <v>59</v>
      </c>
      <c r="B36" s="36"/>
      <c r="C36" s="4"/>
      <c r="D36" s="4"/>
      <c r="E36" s="40"/>
      <c r="F36" s="41"/>
      <c r="G36" s="4"/>
      <c r="H36" s="4"/>
      <c r="I36" s="4"/>
      <c r="J36" s="4"/>
      <c r="K36" s="4"/>
      <c r="L36" s="4"/>
      <c r="M36" s="4"/>
      <c r="N36" s="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43"/>
      <c r="AN36" s="43"/>
      <c r="AO36" s="43"/>
      <c r="AP36" s="43"/>
      <c r="AQ36" s="43"/>
    </row>
    <row r="37" spans="1:43" ht="12.75" customHeight="1" x14ac:dyDescent="0.25">
      <c r="A37" s="21" t="s">
        <v>60</v>
      </c>
      <c r="B37" s="37">
        <v>1160523</v>
      </c>
      <c r="C37" s="3">
        <v>46027</v>
      </c>
      <c r="D37" s="25" t="s">
        <v>41</v>
      </c>
      <c r="E37" s="25" t="s">
        <v>32</v>
      </c>
      <c r="F37" s="3">
        <v>30</v>
      </c>
      <c r="G37" s="25"/>
      <c r="H37" s="25"/>
      <c r="I37" s="25"/>
      <c r="J37" s="25"/>
      <c r="K37" s="25"/>
      <c r="L37" s="25"/>
      <c r="M37" s="112"/>
      <c r="N37" s="113"/>
      <c r="O37" s="113" t="s">
        <v>33</v>
      </c>
      <c r="P37" s="113" t="s">
        <v>33</v>
      </c>
      <c r="Q37" s="113" t="s">
        <v>33</v>
      </c>
      <c r="R37" s="113" t="s">
        <v>33</v>
      </c>
      <c r="S37" s="113" t="s">
        <v>33</v>
      </c>
      <c r="T37" s="113" t="s">
        <v>33</v>
      </c>
      <c r="U37" s="113" t="s">
        <v>33</v>
      </c>
      <c r="V37" s="113" t="s">
        <v>33</v>
      </c>
      <c r="W37" s="113" t="s">
        <v>33</v>
      </c>
      <c r="X37" s="113" t="s">
        <v>33</v>
      </c>
      <c r="Y37" s="113" t="s">
        <v>33</v>
      </c>
      <c r="Z37" s="113" t="s">
        <v>33</v>
      </c>
      <c r="AA37" s="113" t="s">
        <v>33</v>
      </c>
      <c r="AB37" s="113" t="s">
        <v>33</v>
      </c>
      <c r="AC37" s="113" t="s">
        <v>33</v>
      </c>
      <c r="AD37" s="102"/>
      <c r="AE37" s="25" t="s">
        <v>27</v>
      </c>
      <c r="AF37" s="25"/>
      <c r="AG37" s="102" t="s">
        <v>27</v>
      </c>
      <c r="AH37" s="110"/>
      <c r="AI37" s="110"/>
      <c r="AJ37" s="102" t="s">
        <v>27</v>
      </c>
      <c r="AK37" s="102"/>
      <c r="AL37" s="25" t="s">
        <v>27</v>
      </c>
      <c r="AM37" s="25"/>
      <c r="AN37" s="27" t="s">
        <v>27</v>
      </c>
      <c r="AO37" s="122"/>
      <c r="AP37" s="123"/>
      <c r="AQ37" s="25" t="s">
        <v>27</v>
      </c>
    </row>
    <row r="38" spans="1:43" ht="12.75" customHeight="1" x14ac:dyDescent="0.25">
      <c r="A38" s="21" t="s">
        <v>61</v>
      </c>
      <c r="B38" s="29">
        <v>1421225</v>
      </c>
      <c r="C38" s="30">
        <v>65764</v>
      </c>
      <c r="D38" s="23" t="s">
        <v>41</v>
      </c>
      <c r="E38" s="23" t="s">
        <v>32</v>
      </c>
      <c r="F38" s="30">
        <v>30</v>
      </c>
      <c r="G38" s="23"/>
      <c r="H38" s="23"/>
      <c r="I38" s="23"/>
      <c r="J38" s="23"/>
      <c r="K38" s="23"/>
      <c r="L38" s="23"/>
      <c r="M38" s="112"/>
      <c r="N38" s="113"/>
      <c r="O38" s="102"/>
      <c r="P38" s="102" t="s">
        <v>27</v>
      </c>
      <c r="Q38" s="102"/>
      <c r="R38" s="102" t="s">
        <v>27</v>
      </c>
      <c r="S38" s="102" t="s">
        <v>27</v>
      </c>
      <c r="T38" s="116"/>
      <c r="U38" s="116"/>
      <c r="V38" s="102"/>
      <c r="W38" s="102" t="s">
        <v>27</v>
      </c>
      <c r="X38" s="102"/>
      <c r="Y38" s="102" t="s">
        <v>27</v>
      </c>
      <c r="Z38" s="102"/>
      <c r="AA38" s="110"/>
      <c r="AB38" s="110"/>
      <c r="AC38" s="10"/>
      <c r="AD38" s="10" t="s">
        <v>27</v>
      </c>
      <c r="AE38" s="10"/>
      <c r="AF38" s="10" t="s">
        <v>27</v>
      </c>
      <c r="AG38" s="10" t="s">
        <v>27</v>
      </c>
      <c r="AH38" s="110"/>
      <c r="AI38" s="110"/>
      <c r="AJ38" s="10"/>
      <c r="AK38" s="10" t="s">
        <v>27</v>
      </c>
      <c r="AL38" s="10"/>
      <c r="AM38" s="10" t="s">
        <v>27</v>
      </c>
      <c r="AN38" s="10"/>
      <c r="AO38" s="110"/>
      <c r="AP38" s="110"/>
      <c r="AQ38" s="10"/>
    </row>
    <row r="39" spans="1:43" ht="12.75" customHeight="1" x14ac:dyDescent="0.25">
      <c r="A39" s="18" t="s">
        <v>62</v>
      </c>
      <c r="B39" s="19"/>
      <c r="C39" s="20"/>
      <c r="D39" s="20"/>
      <c r="E39" s="45"/>
      <c r="F39" s="46"/>
      <c r="G39" s="20"/>
      <c r="H39" s="20"/>
      <c r="I39" s="20"/>
      <c r="J39" s="20"/>
      <c r="K39" s="20"/>
      <c r="L39" s="20"/>
      <c r="M39" s="20"/>
      <c r="N39" s="20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8"/>
      <c r="AM39" s="48"/>
      <c r="AN39" s="48"/>
      <c r="AO39" s="48"/>
      <c r="AP39" s="48"/>
      <c r="AQ39" s="48"/>
    </row>
    <row r="40" spans="1:43" ht="12.75" customHeight="1" x14ac:dyDescent="0.25">
      <c r="A40" s="21" t="s">
        <v>63</v>
      </c>
      <c r="B40" s="29">
        <v>1421216</v>
      </c>
      <c r="C40" s="30">
        <v>54758</v>
      </c>
      <c r="D40" s="23" t="s">
        <v>41</v>
      </c>
      <c r="E40" s="23" t="s">
        <v>32</v>
      </c>
      <c r="F40" s="30">
        <v>30</v>
      </c>
      <c r="G40" s="23"/>
      <c r="H40" s="23"/>
      <c r="I40" s="23"/>
      <c r="J40" s="23"/>
      <c r="K40" s="23"/>
      <c r="L40" s="23"/>
      <c r="M40" s="112"/>
      <c r="N40" s="143" t="s">
        <v>30</v>
      </c>
      <c r="O40" s="102"/>
      <c r="P40" s="102"/>
      <c r="Q40" s="141" t="s">
        <v>30</v>
      </c>
      <c r="R40" s="25"/>
      <c r="S40" s="25"/>
      <c r="T40" s="139" t="s">
        <v>30</v>
      </c>
      <c r="U40" s="115"/>
      <c r="V40" s="140"/>
      <c r="W40" s="140" t="s">
        <v>30</v>
      </c>
      <c r="X40" s="25"/>
      <c r="Y40" s="141"/>
      <c r="Z40" s="141" t="s">
        <v>30</v>
      </c>
      <c r="AA40" s="110"/>
      <c r="AB40" s="130"/>
      <c r="AC40" s="140" t="s">
        <v>30</v>
      </c>
      <c r="AD40" s="102"/>
      <c r="AE40" s="141"/>
      <c r="AF40" s="141" t="s">
        <v>30</v>
      </c>
      <c r="AG40" s="102"/>
      <c r="AH40" s="130"/>
      <c r="AI40" s="130" t="s">
        <v>30</v>
      </c>
      <c r="AJ40" s="102"/>
      <c r="AK40" s="140"/>
      <c r="AL40" s="141" t="s">
        <v>30</v>
      </c>
      <c r="AM40" s="25"/>
      <c r="AN40" s="142"/>
      <c r="AO40" s="144"/>
      <c r="AP40" s="123" t="s">
        <v>30</v>
      </c>
      <c r="AQ40" s="25"/>
    </row>
    <row r="41" spans="1:43" ht="12.75" customHeight="1" x14ac:dyDescent="0.25">
      <c r="A41" s="21" t="s">
        <v>64</v>
      </c>
      <c r="B41" s="13">
        <v>3076061</v>
      </c>
      <c r="C41" s="9">
        <v>319086</v>
      </c>
      <c r="D41" s="9" t="s">
        <v>41</v>
      </c>
      <c r="E41" s="9" t="s">
        <v>25</v>
      </c>
      <c r="F41" s="8">
        <v>36</v>
      </c>
      <c r="G41" s="49"/>
      <c r="H41" s="49"/>
      <c r="I41" s="49"/>
      <c r="J41" s="49"/>
      <c r="K41" s="49"/>
      <c r="L41" s="49"/>
      <c r="M41" s="112"/>
      <c r="N41" s="113"/>
      <c r="O41" s="109" t="s">
        <v>27</v>
      </c>
      <c r="P41" s="109"/>
      <c r="Q41" s="104"/>
      <c r="R41" s="104"/>
      <c r="S41" s="104"/>
      <c r="T41" s="117" t="s">
        <v>27</v>
      </c>
      <c r="U41" s="117"/>
      <c r="V41" s="104" t="s">
        <v>27</v>
      </c>
      <c r="W41" s="104"/>
      <c r="X41" s="104" t="s">
        <v>27</v>
      </c>
      <c r="Y41" s="104"/>
      <c r="Z41" s="104"/>
      <c r="AA41" s="130"/>
      <c r="AB41" s="110" t="s">
        <v>27</v>
      </c>
      <c r="AC41" s="104"/>
      <c r="AD41" s="105" t="s">
        <v>27</v>
      </c>
      <c r="AE41" s="105"/>
      <c r="AF41" s="25" t="s">
        <v>27</v>
      </c>
      <c r="AG41" s="102"/>
      <c r="AH41" s="110" t="s">
        <v>27</v>
      </c>
      <c r="AI41" s="110"/>
      <c r="AJ41" s="102" t="s">
        <v>27</v>
      </c>
      <c r="AK41" s="102" t="s">
        <v>27</v>
      </c>
      <c r="AL41" s="25"/>
      <c r="AM41" s="25"/>
      <c r="AN41" s="27" t="s">
        <v>27</v>
      </c>
      <c r="AO41" s="122"/>
      <c r="AP41" s="123" t="s">
        <v>27</v>
      </c>
      <c r="AQ41" s="25" t="s">
        <v>27</v>
      </c>
    </row>
    <row r="42" spans="1:43" ht="12.75" customHeight="1" x14ac:dyDescent="0.25">
      <c r="A42" s="21" t="s">
        <v>65</v>
      </c>
      <c r="B42" s="29">
        <v>1820160</v>
      </c>
      <c r="C42" s="52">
        <v>18621</v>
      </c>
      <c r="D42" s="53" t="s">
        <v>41</v>
      </c>
      <c r="E42" s="54" t="s">
        <v>32</v>
      </c>
      <c r="F42" s="52">
        <v>30</v>
      </c>
      <c r="G42" s="54"/>
      <c r="H42" s="54"/>
      <c r="I42" s="54"/>
      <c r="J42" s="54"/>
      <c r="K42" s="54"/>
      <c r="L42" s="54"/>
      <c r="M42" s="112"/>
      <c r="N42" s="113" t="s">
        <v>27</v>
      </c>
      <c r="O42" s="107"/>
      <c r="P42" s="107"/>
      <c r="Q42" s="106" t="s">
        <v>27</v>
      </c>
      <c r="R42" s="55"/>
      <c r="S42" s="55" t="s">
        <v>27</v>
      </c>
      <c r="T42" s="118"/>
      <c r="U42" s="118"/>
      <c r="V42" s="107"/>
      <c r="W42" s="107" t="s">
        <v>27</v>
      </c>
      <c r="X42" s="55"/>
      <c r="Y42" s="55"/>
      <c r="Z42" s="55" t="s">
        <v>27</v>
      </c>
      <c r="AA42" s="110"/>
      <c r="AB42" s="110"/>
      <c r="AC42" s="145" t="s">
        <v>27</v>
      </c>
      <c r="AD42" s="107"/>
      <c r="AE42" s="55"/>
      <c r="AF42" s="55" t="s">
        <v>30</v>
      </c>
      <c r="AG42" s="107"/>
      <c r="AH42" s="110"/>
      <c r="AI42" s="110" t="s">
        <v>30</v>
      </c>
      <c r="AJ42" s="107"/>
      <c r="AK42" s="107"/>
      <c r="AL42" s="146" t="s">
        <v>27</v>
      </c>
      <c r="AM42" s="55"/>
      <c r="AN42" s="56"/>
      <c r="AO42" s="126" t="s">
        <v>30</v>
      </c>
      <c r="AP42" s="126"/>
      <c r="AQ42" s="25"/>
    </row>
    <row r="43" spans="1:43" ht="12.75" customHeight="1" x14ac:dyDescent="0.25">
      <c r="A43" s="18" t="s">
        <v>66</v>
      </c>
      <c r="B43" s="57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</row>
    <row r="44" spans="1:43" ht="12.75" customHeight="1" x14ac:dyDescent="0.25">
      <c r="A44" s="153" t="s">
        <v>167</v>
      </c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60">
        <v>4</v>
      </c>
      <c r="N44" s="161">
        <v>4</v>
      </c>
      <c r="O44" s="163">
        <v>8</v>
      </c>
      <c r="P44" s="163">
        <v>8</v>
      </c>
      <c r="Q44" s="164">
        <v>8</v>
      </c>
      <c r="R44" s="164">
        <v>8</v>
      </c>
      <c r="S44" s="164">
        <v>9</v>
      </c>
      <c r="T44" s="166">
        <v>4</v>
      </c>
      <c r="U44" s="166">
        <v>4</v>
      </c>
      <c r="V44" s="163">
        <v>8</v>
      </c>
      <c r="W44" s="163">
        <v>9</v>
      </c>
      <c r="X44" s="164">
        <v>9</v>
      </c>
      <c r="Y44" s="164">
        <v>9</v>
      </c>
      <c r="Z44" s="164">
        <v>9</v>
      </c>
      <c r="AA44" s="157">
        <v>4</v>
      </c>
      <c r="AB44" s="157">
        <v>4</v>
      </c>
      <c r="AC44" s="163">
        <v>8</v>
      </c>
      <c r="AD44" s="163">
        <v>9</v>
      </c>
      <c r="AE44" s="164">
        <v>8</v>
      </c>
      <c r="AF44" s="164">
        <v>8</v>
      </c>
      <c r="AG44" s="163">
        <v>8</v>
      </c>
      <c r="AH44" s="157">
        <v>4</v>
      </c>
      <c r="AI44" s="157">
        <v>4</v>
      </c>
      <c r="AJ44" s="163">
        <v>8</v>
      </c>
      <c r="AK44" s="163">
        <v>9</v>
      </c>
      <c r="AL44" s="164">
        <v>8</v>
      </c>
      <c r="AM44" s="164">
        <v>9</v>
      </c>
      <c r="AN44" s="164">
        <v>9</v>
      </c>
      <c r="AO44" s="162">
        <v>4</v>
      </c>
      <c r="AP44" s="162">
        <v>4</v>
      </c>
      <c r="AQ44" s="165">
        <v>8</v>
      </c>
    </row>
    <row r="45" spans="1:43" ht="12.75" customHeight="1" x14ac:dyDescent="0.25">
      <c r="A45" s="58" t="s">
        <v>67</v>
      </c>
      <c r="B45" s="61"/>
      <c r="C45" s="62"/>
      <c r="D45" s="63"/>
      <c r="E45" s="64"/>
      <c r="F45" s="62"/>
      <c r="G45" s="64"/>
      <c r="H45" s="64"/>
      <c r="I45" s="64"/>
      <c r="J45" s="64"/>
      <c r="K45" s="64"/>
      <c r="L45" s="64"/>
      <c r="M45" s="160">
        <v>4</v>
      </c>
      <c r="N45" s="161">
        <v>4</v>
      </c>
      <c r="O45" s="163">
        <v>8</v>
      </c>
      <c r="P45" s="163">
        <v>9</v>
      </c>
      <c r="Q45" s="164">
        <v>10</v>
      </c>
      <c r="R45" s="164">
        <v>9</v>
      </c>
      <c r="S45" s="164">
        <v>9</v>
      </c>
      <c r="T45" s="166">
        <v>4</v>
      </c>
      <c r="U45" s="166">
        <v>4</v>
      </c>
      <c r="V45" s="163">
        <v>9</v>
      </c>
      <c r="W45" s="163">
        <v>9</v>
      </c>
      <c r="X45" s="164">
        <v>9</v>
      </c>
      <c r="Y45" s="164">
        <v>9</v>
      </c>
      <c r="Z45" s="164">
        <v>9</v>
      </c>
      <c r="AA45" s="157">
        <v>4</v>
      </c>
      <c r="AB45" s="157">
        <v>4</v>
      </c>
      <c r="AC45" s="163">
        <v>9</v>
      </c>
      <c r="AD45" s="163">
        <v>9</v>
      </c>
      <c r="AE45" s="164">
        <v>9</v>
      </c>
      <c r="AF45" s="164">
        <v>11</v>
      </c>
      <c r="AG45" s="163">
        <v>8</v>
      </c>
      <c r="AH45" s="157">
        <v>4</v>
      </c>
      <c r="AI45" s="157">
        <v>4</v>
      </c>
      <c r="AJ45" s="163">
        <v>9</v>
      </c>
      <c r="AK45" s="163">
        <v>9</v>
      </c>
      <c r="AL45" s="164">
        <v>9</v>
      </c>
      <c r="AM45" s="164">
        <v>8</v>
      </c>
      <c r="AN45" s="164">
        <v>9</v>
      </c>
      <c r="AO45" s="162">
        <v>4</v>
      </c>
      <c r="AP45" s="162">
        <v>4</v>
      </c>
      <c r="AQ45" s="165">
        <v>9</v>
      </c>
    </row>
    <row r="46" spans="1:43" ht="12.75" customHeight="1" x14ac:dyDescent="0.25">
      <c r="A46" s="18" t="s">
        <v>68</v>
      </c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8"/>
      <c r="AM46" s="48"/>
      <c r="AN46" s="48"/>
      <c r="AO46" s="48"/>
      <c r="AP46" s="48"/>
      <c r="AQ46" s="48"/>
    </row>
    <row r="47" spans="1:43" ht="12.75" customHeight="1" x14ac:dyDescent="0.25">
      <c r="A47" s="65" t="s">
        <v>69</v>
      </c>
      <c r="B47" s="13">
        <v>1158040</v>
      </c>
      <c r="C47" s="8">
        <v>471767</v>
      </c>
      <c r="D47" s="23" t="s">
        <v>56</v>
      </c>
      <c r="E47" s="23" t="s">
        <v>32</v>
      </c>
      <c r="F47" s="30">
        <v>30</v>
      </c>
      <c r="G47" s="23"/>
      <c r="H47" s="23"/>
      <c r="I47" s="23"/>
      <c r="J47" s="23"/>
      <c r="K47" s="23"/>
      <c r="L47" s="23"/>
      <c r="M47" s="112"/>
      <c r="N47" s="113" t="s">
        <v>30</v>
      </c>
      <c r="O47" s="99"/>
      <c r="P47" s="99"/>
      <c r="Q47" s="10" t="s">
        <v>30</v>
      </c>
      <c r="R47" s="10"/>
      <c r="S47" s="10"/>
      <c r="T47" s="110" t="s">
        <v>30</v>
      </c>
      <c r="U47" s="110"/>
      <c r="V47" s="99"/>
      <c r="W47" s="99" t="s">
        <v>30</v>
      </c>
      <c r="X47" s="10"/>
      <c r="Y47" s="10"/>
      <c r="Z47" s="10" t="s">
        <v>30</v>
      </c>
      <c r="AA47" s="110"/>
      <c r="AB47" s="110"/>
      <c r="AC47" s="99" t="s">
        <v>30</v>
      </c>
      <c r="AD47" s="99"/>
      <c r="AE47" s="10"/>
      <c r="AF47" s="99" t="s">
        <v>30</v>
      </c>
      <c r="AG47" s="99"/>
      <c r="AH47" s="110"/>
      <c r="AI47" s="110" t="s">
        <v>30</v>
      </c>
      <c r="AJ47" s="99"/>
      <c r="AK47" s="99"/>
      <c r="AL47" s="99" t="s">
        <v>30</v>
      </c>
      <c r="AM47" s="99"/>
      <c r="AN47" s="101"/>
      <c r="AO47" s="124" t="s">
        <v>30</v>
      </c>
      <c r="AP47" s="125"/>
      <c r="AQ47" s="10"/>
    </row>
    <row r="48" spans="1:43" ht="12.75" customHeight="1" x14ac:dyDescent="0.25">
      <c r="A48" s="65" t="s">
        <v>70</v>
      </c>
      <c r="B48" s="13">
        <v>1358635</v>
      </c>
      <c r="C48" s="8">
        <v>283201</v>
      </c>
      <c r="D48" s="23" t="s">
        <v>51</v>
      </c>
      <c r="E48" s="23" t="s">
        <v>32</v>
      </c>
      <c r="F48" s="30">
        <v>30</v>
      </c>
      <c r="G48" s="23"/>
      <c r="H48" s="23"/>
      <c r="I48" s="23"/>
      <c r="J48" s="23"/>
      <c r="K48" s="23"/>
      <c r="L48" s="23"/>
      <c r="M48" s="112"/>
      <c r="N48" s="113" t="s">
        <v>30</v>
      </c>
      <c r="O48" s="99"/>
      <c r="P48" s="99"/>
      <c r="Q48" s="10" t="s">
        <v>30</v>
      </c>
      <c r="R48" s="10"/>
      <c r="S48" s="10"/>
      <c r="T48" s="110" t="s">
        <v>30</v>
      </c>
      <c r="U48" s="110"/>
      <c r="V48" s="99"/>
      <c r="W48" s="99" t="s">
        <v>30</v>
      </c>
      <c r="X48" s="10"/>
      <c r="Y48" s="10"/>
      <c r="Z48" s="10" t="s">
        <v>30</v>
      </c>
      <c r="AA48" s="110"/>
      <c r="AB48" s="110"/>
      <c r="AC48" s="99" t="s">
        <v>30</v>
      </c>
      <c r="AD48" s="99"/>
      <c r="AE48" s="10"/>
      <c r="AF48" s="10" t="s">
        <v>30</v>
      </c>
      <c r="AG48" s="99"/>
      <c r="AH48" s="110"/>
      <c r="AI48" s="110" t="s">
        <v>30</v>
      </c>
      <c r="AJ48" s="99"/>
      <c r="AK48" s="99"/>
      <c r="AL48" s="10" t="s">
        <v>30</v>
      </c>
      <c r="AM48" s="10"/>
      <c r="AN48" s="12"/>
      <c r="AO48" s="122" t="s">
        <v>30</v>
      </c>
      <c r="AP48" s="123"/>
      <c r="AQ48" s="10"/>
    </row>
    <row r="49" spans="1:43" ht="12.75" customHeight="1" x14ac:dyDescent="0.25">
      <c r="A49" s="65" t="s">
        <v>71</v>
      </c>
      <c r="B49" s="13">
        <v>1159082</v>
      </c>
      <c r="C49" s="8">
        <v>14477</v>
      </c>
      <c r="D49" s="23" t="s">
        <v>72</v>
      </c>
      <c r="E49" s="23" t="s">
        <v>32</v>
      </c>
      <c r="F49" s="30">
        <v>30</v>
      </c>
      <c r="G49" s="23"/>
      <c r="H49" s="23"/>
      <c r="I49" s="23"/>
      <c r="J49" s="23"/>
      <c r="K49" s="23"/>
      <c r="L49" s="23"/>
      <c r="M49" s="112"/>
      <c r="N49" s="113" t="s">
        <v>30</v>
      </c>
      <c r="O49" s="132" t="s">
        <v>29</v>
      </c>
      <c r="P49" s="99"/>
      <c r="Q49" s="129" t="s">
        <v>163</v>
      </c>
      <c r="R49" s="10"/>
      <c r="S49" s="10"/>
      <c r="T49" s="110" t="s">
        <v>30</v>
      </c>
      <c r="U49" s="110"/>
      <c r="V49" s="99"/>
      <c r="W49" s="99" t="s">
        <v>30</v>
      </c>
      <c r="X49" s="10"/>
      <c r="Y49" s="10"/>
      <c r="Z49" s="10"/>
      <c r="AA49" s="110"/>
      <c r="AB49" s="110"/>
      <c r="AC49" s="111" t="s">
        <v>33</v>
      </c>
      <c r="AD49" s="111" t="s">
        <v>33</v>
      </c>
      <c r="AE49" s="111" t="s">
        <v>33</v>
      </c>
      <c r="AF49" s="111" t="s">
        <v>33</v>
      </c>
      <c r="AG49" s="111" t="s">
        <v>33</v>
      </c>
      <c r="AH49" s="111" t="s">
        <v>33</v>
      </c>
      <c r="AI49" s="111" t="s">
        <v>33</v>
      </c>
      <c r="AJ49" s="111" t="s">
        <v>33</v>
      </c>
      <c r="AK49" s="111" t="s">
        <v>33</v>
      </c>
      <c r="AL49" s="111" t="s">
        <v>33</v>
      </c>
      <c r="AM49" s="111" t="s">
        <v>33</v>
      </c>
      <c r="AN49" s="111" t="s">
        <v>33</v>
      </c>
      <c r="AO49" s="111" t="s">
        <v>33</v>
      </c>
      <c r="AP49" s="111" t="s">
        <v>33</v>
      </c>
      <c r="AQ49" s="111" t="s">
        <v>33</v>
      </c>
    </row>
    <row r="50" spans="1:43" ht="12.75" customHeight="1" x14ac:dyDescent="0.25">
      <c r="A50" s="18" t="s">
        <v>73</v>
      </c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8"/>
      <c r="AM50" s="48"/>
      <c r="AN50" s="48"/>
      <c r="AO50" s="48"/>
      <c r="AP50" s="48"/>
      <c r="AQ50" s="48"/>
    </row>
    <row r="51" spans="1:43" ht="12.75" customHeight="1" x14ac:dyDescent="0.25">
      <c r="A51" s="65" t="s">
        <v>74</v>
      </c>
      <c r="B51" s="13">
        <v>1552416</v>
      </c>
      <c r="C51" s="8">
        <v>125246</v>
      </c>
      <c r="D51" s="9" t="s">
        <v>56</v>
      </c>
      <c r="E51" s="9" t="s">
        <v>32</v>
      </c>
      <c r="F51" s="8">
        <v>30</v>
      </c>
      <c r="G51" s="9"/>
      <c r="H51" s="9"/>
      <c r="I51" s="9"/>
      <c r="J51" s="9"/>
      <c r="K51" s="9"/>
      <c r="L51" s="9"/>
      <c r="M51" s="112"/>
      <c r="N51" s="113"/>
      <c r="O51" s="113" t="s">
        <v>33</v>
      </c>
      <c r="P51" s="113" t="s">
        <v>33</v>
      </c>
      <c r="Q51" s="113" t="s">
        <v>33</v>
      </c>
      <c r="R51" s="113" t="s">
        <v>33</v>
      </c>
      <c r="S51" s="113" t="s">
        <v>33</v>
      </c>
      <c r="T51" s="113" t="s">
        <v>33</v>
      </c>
      <c r="U51" s="113" t="s">
        <v>33</v>
      </c>
      <c r="V51" s="113" t="s">
        <v>33</v>
      </c>
      <c r="W51" s="113" t="s">
        <v>33</v>
      </c>
      <c r="X51" s="113" t="s">
        <v>33</v>
      </c>
      <c r="Y51" s="10"/>
      <c r="Z51" s="10"/>
      <c r="AA51" s="110" t="s">
        <v>30</v>
      </c>
      <c r="AB51" s="110"/>
      <c r="AC51" s="99"/>
      <c r="AD51" s="99" t="s">
        <v>30</v>
      </c>
      <c r="AE51" s="10"/>
      <c r="AF51" s="10"/>
      <c r="AG51" s="99" t="s">
        <v>30</v>
      </c>
      <c r="AH51" s="110"/>
      <c r="AI51" s="110"/>
      <c r="AJ51" s="99" t="s">
        <v>30</v>
      </c>
      <c r="AK51" s="99"/>
      <c r="AL51" s="10"/>
      <c r="AM51" s="10" t="s">
        <v>30</v>
      </c>
      <c r="AN51" s="12"/>
      <c r="AO51" s="122"/>
      <c r="AP51" s="123" t="s">
        <v>30</v>
      </c>
      <c r="AQ51" s="10"/>
    </row>
    <row r="52" spans="1:43" ht="12.75" customHeight="1" x14ac:dyDescent="0.25">
      <c r="A52" s="65" t="s">
        <v>75</v>
      </c>
      <c r="B52" s="13">
        <v>1819090</v>
      </c>
      <c r="C52" s="8">
        <v>237650</v>
      </c>
      <c r="D52" s="9" t="s">
        <v>41</v>
      </c>
      <c r="E52" s="9" t="s">
        <v>32</v>
      </c>
      <c r="F52" s="8">
        <v>20</v>
      </c>
      <c r="G52" s="9"/>
      <c r="H52" s="9"/>
      <c r="I52" s="9"/>
      <c r="J52" s="9"/>
      <c r="K52" s="9"/>
      <c r="L52" s="9"/>
      <c r="M52" s="112"/>
      <c r="N52" s="113"/>
      <c r="O52" s="102" t="s">
        <v>30</v>
      </c>
      <c r="P52" s="102"/>
      <c r="Q52" s="25"/>
      <c r="R52" s="102" t="s">
        <v>30</v>
      </c>
      <c r="S52" s="102"/>
      <c r="T52" s="116"/>
      <c r="U52" s="116" t="s">
        <v>30</v>
      </c>
      <c r="V52" s="102"/>
      <c r="W52" s="102"/>
      <c r="X52" s="102" t="s">
        <v>30</v>
      </c>
      <c r="Y52" s="102"/>
      <c r="Z52" s="102"/>
      <c r="AA52" s="110"/>
      <c r="AB52" s="110"/>
      <c r="AC52" s="99"/>
      <c r="AD52" s="99" t="s">
        <v>30</v>
      </c>
      <c r="AE52" s="99"/>
      <c r="AF52" s="99"/>
      <c r="AG52" s="99"/>
      <c r="AH52" s="110"/>
      <c r="AI52" s="110"/>
      <c r="AJ52" s="99" t="s">
        <v>30</v>
      </c>
      <c r="AK52" s="99"/>
      <c r="AL52" s="10"/>
      <c r="AM52" s="10" t="s">
        <v>30</v>
      </c>
      <c r="AN52" s="12"/>
      <c r="AO52" s="122"/>
      <c r="AP52" s="123"/>
      <c r="AQ52" s="10"/>
    </row>
    <row r="53" spans="1:43" ht="12.75" customHeight="1" x14ac:dyDescent="0.25">
      <c r="A53" s="65" t="s">
        <v>76</v>
      </c>
      <c r="B53" s="13">
        <v>1452510</v>
      </c>
      <c r="C53" s="8">
        <v>283267</v>
      </c>
      <c r="D53" s="9" t="s">
        <v>51</v>
      </c>
      <c r="E53" s="9" t="s">
        <v>32</v>
      </c>
      <c r="F53" s="8">
        <v>30</v>
      </c>
      <c r="G53" s="9"/>
      <c r="H53" s="9"/>
      <c r="I53" s="9"/>
      <c r="J53" s="9"/>
      <c r="K53" s="9"/>
      <c r="L53" s="9"/>
      <c r="M53" s="112"/>
      <c r="N53" s="113"/>
      <c r="O53" s="99" t="s">
        <v>30</v>
      </c>
      <c r="P53" s="99"/>
      <c r="Q53" s="10"/>
      <c r="R53" s="10" t="s">
        <v>30</v>
      </c>
      <c r="S53" s="10"/>
      <c r="T53" s="110"/>
      <c r="U53" s="110" t="s">
        <v>30</v>
      </c>
      <c r="V53" s="99"/>
      <c r="W53" s="99"/>
      <c r="X53" s="10" t="s">
        <v>30</v>
      </c>
      <c r="Y53" s="10"/>
      <c r="Z53" s="10"/>
      <c r="AA53" s="110" t="s">
        <v>30</v>
      </c>
      <c r="AB53" s="110"/>
      <c r="AC53" s="99"/>
      <c r="AD53" s="99" t="s">
        <v>30</v>
      </c>
      <c r="AE53" s="10"/>
      <c r="AF53" s="10"/>
      <c r="AG53" s="99" t="s">
        <v>30</v>
      </c>
      <c r="AH53" s="110"/>
      <c r="AI53" s="110"/>
      <c r="AJ53" s="99" t="s">
        <v>30</v>
      </c>
      <c r="AK53" s="99"/>
      <c r="AL53" s="10"/>
      <c r="AM53" s="10" t="s">
        <v>30</v>
      </c>
      <c r="AN53" s="12"/>
      <c r="AO53" s="120"/>
      <c r="AP53" s="121" t="s">
        <v>30</v>
      </c>
      <c r="AQ53" s="10"/>
    </row>
    <row r="54" spans="1:43" ht="12.75" customHeight="1" x14ac:dyDescent="0.25">
      <c r="A54" s="65" t="s">
        <v>77</v>
      </c>
      <c r="B54" s="13">
        <v>1445439</v>
      </c>
      <c r="C54" s="8">
        <v>443893</v>
      </c>
      <c r="D54" s="9" t="s">
        <v>51</v>
      </c>
      <c r="E54" s="9" t="s">
        <v>32</v>
      </c>
      <c r="F54" s="8">
        <v>30</v>
      </c>
      <c r="G54" s="9"/>
      <c r="H54" s="9"/>
      <c r="I54" s="9"/>
      <c r="J54" s="9"/>
      <c r="K54" s="9"/>
      <c r="L54" s="9"/>
      <c r="M54" s="112"/>
      <c r="N54" s="113"/>
      <c r="O54" s="99" t="s">
        <v>30</v>
      </c>
      <c r="P54" s="99"/>
      <c r="Q54" s="10"/>
      <c r="R54" s="10" t="s">
        <v>30</v>
      </c>
      <c r="S54" s="10"/>
      <c r="T54" s="110"/>
      <c r="U54" s="110" t="s">
        <v>30</v>
      </c>
      <c r="V54" s="99"/>
      <c r="W54" s="99"/>
      <c r="X54" s="10" t="s">
        <v>30</v>
      </c>
      <c r="Y54" s="10"/>
      <c r="Z54" s="10"/>
      <c r="AA54" s="110" t="s">
        <v>30</v>
      </c>
      <c r="AB54" s="110"/>
      <c r="AC54" s="99"/>
      <c r="AD54" s="99" t="s">
        <v>30</v>
      </c>
      <c r="AE54" s="10"/>
      <c r="AF54" s="10"/>
      <c r="AG54" s="99" t="s">
        <v>30</v>
      </c>
      <c r="AH54" s="110"/>
      <c r="AI54" s="110"/>
      <c r="AJ54" s="99" t="s">
        <v>30</v>
      </c>
      <c r="AK54" s="99"/>
      <c r="AL54" s="10"/>
      <c r="AM54" s="10" t="s">
        <v>30</v>
      </c>
      <c r="AN54" s="12"/>
      <c r="AO54" s="122"/>
      <c r="AP54" s="123" t="s">
        <v>30</v>
      </c>
      <c r="AQ54" s="10"/>
    </row>
    <row r="55" spans="1:43" ht="12.75" customHeight="1" x14ac:dyDescent="0.25">
      <c r="A55" s="18" t="s">
        <v>78</v>
      </c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8"/>
      <c r="AM55" s="48"/>
      <c r="AN55" s="48"/>
      <c r="AO55" s="48"/>
      <c r="AP55" s="48"/>
      <c r="AQ55" s="48"/>
    </row>
    <row r="56" spans="1:43" ht="12.75" customHeight="1" x14ac:dyDescent="0.25">
      <c r="A56" s="65" t="s">
        <v>79</v>
      </c>
      <c r="B56" s="29">
        <v>1172328</v>
      </c>
      <c r="C56" s="30">
        <v>35872</v>
      </c>
      <c r="D56" s="23" t="s">
        <v>41</v>
      </c>
      <c r="E56" s="23" t="s">
        <v>32</v>
      </c>
      <c r="F56" s="30">
        <v>30</v>
      </c>
      <c r="G56" s="23"/>
      <c r="H56" s="23"/>
      <c r="I56" s="23"/>
      <c r="J56" s="23"/>
      <c r="K56" s="23"/>
      <c r="L56" s="23"/>
      <c r="M56" s="112" t="s">
        <v>30</v>
      </c>
      <c r="N56" s="113"/>
      <c r="O56" s="99"/>
      <c r="P56" s="99" t="s">
        <v>30</v>
      </c>
      <c r="Q56" s="10"/>
      <c r="R56" s="10"/>
      <c r="S56" s="10" t="s">
        <v>30</v>
      </c>
      <c r="T56" s="110"/>
      <c r="U56" s="110"/>
      <c r="V56" s="99" t="s">
        <v>30</v>
      </c>
      <c r="W56" s="99"/>
      <c r="X56" s="10"/>
      <c r="Y56" s="10" t="s">
        <v>30</v>
      </c>
      <c r="Z56" s="10"/>
      <c r="AA56" s="110"/>
      <c r="AB56" s="110" t="s">
        <v>30</v>
      </c>
      <c r="AC56" s="99"/>
      <c r="AD56" s="99"/>
      <c r="AE56" s="10" t="s">
        <v>30</v>
      </c>
      <c r="AF56" s="10"/>
      <c r="AG56" s="99"/>
      <c r="AH56" s="110" t="s">
        <v>30</v>
      </c>
      <c r="AI56" s="110"/>
      <c r="AJ56" s="99"/>
      <c r="AK56" s="99" t="s">
        <v>30</v>
      </c>
      <c r="AL56" s="10"/>
      <c r="AM56" s="10"/>
      <c r="AN56" s="12" t="s">
        <v>30</v>
      </c>
      <c r="AO56" s="122"/>
      <c r="AP56" s="123"/>
      <c r="AQ56" s="10" t="s">
        <v>30</v>
      </c>
    </row>
    <row r="57" spans="1:43" ht="12.75" customHeight="1" x14ac:dyDescent="0.25">
      <c r="A57" s="65" t="s">
        <v>80</v>
      </c>
      <c r="B57" s="29">
        <v>1422613</v>
      </c>
      <c r="C57" s="30">
        <v>164396</v>
      </c>
      <c r="D57" s="23" t="s">
        <v>51</v>
      </c>
      <c r="E57" s="23" t="s">
        <v>32</v>
      </c>
      <c r="F57" s="30">
        <v>30</v>
      </c>
      <c r="G57" s="23"/>
      <c r="H57" s="23"/>
      <c r="I57" s="23"/>
      <c r="J57" s="23"/>
      <c r="K57" s="23"/>
      <c r="L57" s="23"/>
      <c r="M57" s="112" t="s">
        <v>30</v>
      </c>
      <c r="N57" s="113"/>
      <c r="O57" s="99"/>
      <c r="P57" s="99" t="s">
        <v>30</v>
      </c>
      <c r="Q57" s="10"/>
      <c r="R57" s="10"/>
      <c r="S57" s="10" t="s">
        <v>30</v>
      </c>
      <c r="T57" s="110"/>
      <c r="U57" s="110"/>
      <c r="V57" s="99" t="s">
        <v>30</v>
      </c>
      <c r="W57" s="99"/>
      <c r="X57" s="10"/>
      <c r="Y57" s="10" t="s">
        <v>30</v>
      </c>
      <c r="Z57" s="10"/>
      <c r="AA57" s="110"/>
      <c r="AB57" s="110" t="s">
        <v>30</v>
      </c>
      <c r="AC57" s="99"/>
      <c r="AD57" s="99"/>
      <c r="AE57" s="10" t="s">
        <v>30</v>
      </c>
      <c r="AF57" s="10"/>
      <c r="AG57" s="99"/>
      <c r="AH57" s="110" t="s">
        <v>30</v>
      </c>
      <c r="AI57" s="110"/>
      <c r="AJ57" s="99"/>
      <c r="AK57" s="99" t="s">
        <v>30</v>
      </c>
      <c r="AL57" s="10"/>
      <c r="AM57" s="10"/>
      <c r="AN57" s="12" t="s">
        <v>30</v>
      </c>
      <c r="AO57" s="122"/>
      <c r="AP57" s="123"/>
      <c r="AQ57" s="10" t="s">
        <v>30</v>
      </c>
    </row>
    <row r="58" spans="1:43" ht="12.75" customHeight="1" x14ac:dyDescent="0.25">
      <c r="A58" s="171" t="s">
        <v>81</v>
      </c>
      <c r="B58" s="29">
        <v>1160001</v>
      </c>
      <c r="C58" s="30">
        <v>62084</v>
      </c>
      <c r="D58" s="23" t="s">
        <v>41</v>
      </c>
      <c r="E58" s="23" t="s">
        <v>32</v>
      </c>
      <c r="F58" s="30">
        <v>40</v>
      </c>
      <c r="G58" s="23">
        <v>28</v>
      </c>
      <c r="H58" s="23"/>
      <c r="I58" s="23">
        <v>49</v>
      </c>
      <c r="J58" s="23">
        <v>56</v>
      </c>
      <c r="K58" s="23">
        <v>33</v>
      </c>
      <c r="L58" s="23"/>
      <c r="M58" s="112" t="s">
        <v>127</v>
      </c>
      <c r="N58" s="113"/>
      <c r="O58" s="99" t="s">
        <v>30</v>
      </c>
      <c r="P58" s="99" t="s">
        <v>30</v>
      </c>
      <c r="Q58" s="10"/>
      <c r="R58" s="10" t="s">
        <v>30</v>
      </c>
      <c r="S58" s="10" t="s">
        <v>120</v>
      </c>
      <c r="T58" s="110"/>
      <c r="U58" s="110" t="s">
        <v>127</v>
      </c>
      <c r="V58" s="99" t="s">
        <v>30</v>
      </c>
      <c r="W58" s="99"/>
      <c r="X58" s="10" t="s">
        <v>30</v>
      </c>
      <c r="Y58" s="10" t="s">
        <v>30</v>
      </c>
      <c r="Z58" s="10"/>
      <c r="AA58" s="110" t="s">
        <v>127</v>
      </c>
      <c r="AB58" s="110" t="s">
        <v>127</v>
      </c>
      <c r="AC58" s="99"/>
      <c r="AD58" s="99" t="s">
        <v>30</v>
      </c>
      <c r="AE58" s="10" t="s">
        <v>30</v>
      </c>
      <c r="AF58" s="10"/>
      <c r="AG58" s="99" t="s">
        <v>30</v>
      </c>
      <c r="AH58" s="110" t="s">
        <v>127</v>
      </c>
      <c r="AI58" s="110"/>
      <c r="AJ58" s="99" t="s">
        <v>30</v>
      </c>
      <c r="AK58" s="99" t="s">
        <v>30</v>
      </c>
      <c r="AL58" s="10"/>
      <c r="AM58" s="10" t="s">
        <v>30</v>
      </c>
      <c r="AN58" s="10" t="s">
        <v>30</v>
      </c>
      <c r="AO58" s="122" t="s">
        <v>127</v>
      </c>
      <c r="AP58" s="123" t="s">
        <v>127</v>
      </c>
      <c r="AQ58" s="10" t="s">
        <v>30</v>
      </c>
    </row>
    <row r="59" spans="1:43" ht="12.75" customHeight="1" x14ac:dyDescent="0.25">
      <c r="A59" s="148" t="s">
        <v>82</v>
      </c>
      <c r="B59" s="37">
        <v>1158522</v>
      </c>
      <c r="C59" s="3">
        <v>114259</v>
      </c>
      <c r="D59" s="25" t="s">
        <v>56</v>
      </c>
      <c r="E59" s="25" t="s">
        <v>32</v>
      </c>
      <c r="F59" s="3">
        <v>40</v>
      </c>
      <c r="G59" s="25">
        <v>27</v>
      </c>
      <c r="H59" s="25"/>
      <c r="I59" s="25">
        <v>48</v>
      </c>
      <c r="J59" s="25">
        <v>57</v>
      </c>
      <c r="K59" s="25">
        <v>34</v>
      </c>
      <c r="L59" s="25"/>
      <c r="M59" s="112" t="s">
        <v>127</v>
      </c>
      <c r="N59" s="113"/>
      <c r="O59" s="99" t="s">
        <v>30</v>
      </c>
      <c r="P59" s="99" t="s">
        <v>30</v>
      </c>
      <c r="Q59" s="10" t="s">
        <v>132</v>
      </c>
      <c r="R59" s="10"/>
      <c r="S59" s="10" t="s">
        <v>30</v>
      </c>
      <c r="T59" s="110"/>
      <c r="U59" s="130" t="s">
        <v>178</v>
      </c>
      <c r="V59" s="99" t="s">
        <v>30</v>
      </c>
      <c r="W59" s="99"/>
      <c r="X59" s="66"/>
      <c r="Y59" s="129" t="s">
        <v>178</v>
      </c>
      <c r="Z59" s="10"/>
      <c r="AA59" s="130" t="s">
        <v>27</v>
      </c>
      <c r="AB59" s="130" t="s">
        <v>127</v>
      </c>
      <c r="AC59" s="132" t="s">
        <v>27</v>
      </c>
      <c r="AD59" s="108"/>
      <c r="AE59" s="129" t="s">
        <v>179</v>
      </c>
      <c r="AF59" s="10"/>
      <c r="AG59" s="99"/>
      <c r="AH59" s="110" t="s">
        <v>30</v>
      </c>
      <c r="AI59" s="130" t="s">
        <v>114</v>
      </c>
      <c r="AJ59" s="99"/>
      <c r="AK59" s="99" t="s">
        <v>30</v>
      </c>
      <c r="AL59" s="10"/>
      <c r="AM59" s="10"/>
      <c r="AN59" s="12" t="s">
        <v>30</v>
      </c>
      <c r="AO59" s="144"/>
      <c r="AP59" s="152"/>
      <c r="AQ59" s="10" t="s">
        <v>120</v>
      </c>
    </row>
    <row r="60" spans="1:43" ht="12.75" customHeight="1" x14ac:dyDescent="0.25">
      <c r="A60" s="18" t="s">
        <v>83</v>
      </c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8"/>
      <c r="AM60" s="48"/>
      <c r="AN60" s="48"/>
      <c r="AO60" s="48"/>
      <c r="AP60" s="48"/>
      <c r="AQ60" s="44"/>
    </row>
    <row r="61" spans="1:43" ht="12.75" customHeight="1" x14ac:dyDescent="0.25">
      <c r="A61" s="21" t="s">
        <v>84</v>
      </c>
      <c r="B61" s="37">
        <v>1159190</v>
      </c>
      <c r="C61" s="25" t="s">
        <v>85</v>
      </c>
      <c r="D61" s="25" t="s">
        <v>86</v>
      </c>
      <c r="E61" s="25" t="s">
        <v>32</v>
      </c>
      <c r="F61" s="3">
        <v>30</v>
      </c>
      <c r="G61" s="25"/>
      <c r="H61" s="25"/>
      <c r="I61" s="25"/>
      <c r="J61" s="25"/>
      <c r="K61" s="25"/>
      <c r="L61" s="25"/>
      <c r="M61" s="112"/>
      <c r="N61" s="113"/>
      <c r="O61" s="149" t="s">
        <v>29</v>
      </c>
      <c r="P61" s="149" t="s">
        <v>29</v>
      </c>
      <c r="Q61" s="149" t="s">
        <v>29</v>
      </c>
      <c r="R61" s="149" t="s">
        <v>29</v>
      </c>
      <c r="S61" s="149" t="s">
        <v>29</v>
      </c>
      <c r="T61" s="119"/>
      <c r="U61" s="119"/>
      <c r="V61" s="140" t="s">
        <v>29</v>
      </c>
      <c r="W61" s="140" t="s">
        <v>29</v>
      </c>
      <c r="X61" s="141" t="s">
        <v>29</v>
      </c>
      <c r="Y61" s="141" t="s">
        <v>29</v>
      </c>
      <c r="Z61" s="141" t="s">
        <v>29</v>
      </c>
      <c r="AA61" s="110"/>
      <c r="AB61" s="110"/>
      <c r="AC61" s="140" t="s">
        <v>29</v>
      </c>
      <c r="AD61" s="140" t="s">
        <v>29</v>
      </c>
      <c r="AE61" s="141" t="s">
        <v>29</v>
      </c>
      <c r="AF61" s="141" t="s">
        <v>29</v>
      </c>
      <c r="AG61" s="140" t="s">
        <v>29</v>
      </c>
      <c r="AH61" s="110"/>
      <c r="AI61" s="110"/>
      <c r="AJ61" s="140" t="s">
        <v>29</v>
      </c>
      <c r="AK61" s="140" t="s">
        <v>29</v>
      </c>
      <c r="AL61" s="141" t="s">
        <v>29</v>
      </c>
      <c r="AM61" s="141" t="s">
        <v>29</v>
      </c>
      <c r="AN61" s="141" t="s">
        <v>29</v>
      </c>
      <c r="AO61" s="122"/>
      <c r="AP61" s="123"/>
      <c r="AQ61" s="141" t="s">
        <v>29</v>
      </c>
    </row>
    <row r="62" spans="1:43" ht="12.75" customHeight="1" x14ac:dyDescent="0.25">
      <c r="A62" s="39" t="s">
        <v>87</v>
      </c>
      <c r="B62" s="3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5"/>
      <c r="AO62" s="5"/>
      <c r="AP62" s="5"/>
      <c r="AQ62" s="5"/>
    </row>
    <row r="63" spans="1:43" ht="12.75" customHeight="1" x14ac:dyDescent="0.25">
      <c r="A63" s="65" t="s">
        <v>88</v>
      </c>
      <c r="B63" s="13">
        <v>1159144</v>
      </c>
      <c r="C63" s="9" t="s">
        <v>89</v>
      </c>
      <c r="D63" s="9" t="s">
        <v>90</v>
      </c>
      <c r="E63" s="9" t="s">
        <v>32</v>
      </c>
      <c r="F63" s="8">
        <v>30</v>
      </c>
      <c r="G63" s="9"/>
      <c r="H63" s="9"/>
      <c r="I63" s="9"/>
      <c r="J63" s="9"/>
      <c r="K63" s="9"/>
      <c r="L63" s="9"/>
      <c r="M63" s="112"/>
      <c r="N63" s="113"/>
      <c r="O63" s="140" t="s">
        <v>29</v>
      </c>
      <c r="P63" s="140" t="s">
        <v>29</v>
      </c>
      <c r="Q63" s="141" t="s">
        <v>29</v>
      </c>
      <c r="R63" s="141" t="s">
        <v>29</v>
      </c>
      <c r="S63" s="141" t="s">
        <v>29</v>
      </c>
      <c r="T63" s="115"/>
      <c r="U63" s="115"/>
      <c r="V63" s="140" t="s">
        <v>29</v>
      </c>
      <c r="W63" s="140" t="s">
        <v>29</v>
      </c>
      <c r="X63" s="141" t="s">
        <v>29</v>
      </c>
      <c r="Y63" s="141" t="s">
        <v>29</v>
      </c>
      <c r="Z63" s="141" t="s">
        <v>29</v>
      </c>
      <c r="AA63" s="110"/>
      <c r="AB63" s="110"/>
      <c r="AC63" s="140" t="s">
        <v>29</v>
      </c>
      <c r="AD63" s="140" t="s">
        <v>29</v>
      </c>
      <c r="AE63" s="141" t="s">
        <v>29</v>
      </c>
      <c r="AF63" s="141" t="s">
        <v>29</v>
      </c>
      <c r="AG63" s="140" t="s">
        <v>29</v>
      </c>
      <c r="AH63" s="110"/>
      <c r="AI63" s="110"/>
      <c r="AJ63" s="140" t="s">
        <v>29</v>
      </c>
      <c r="AK63" s="140" t="s">
        <v>29</v>
      </c>
      <c r="AL63" s="141" t="s">
        <v>29</v>
      </c>
      <c r="AM63" s="141" t="s">
        <v>29</v>
      </c>
      <c r="AN63" s="141" t="s">
        <v>29</v>
      </c>
      <c r="AO63" s="122"/>
      <c r="AP63" s="123"/>
      <c r="AQ63" s="141" t="s">
        <v>29</v>
      </c>
    </row>
    <row r="64" spans="1:43" ht="12.75" customHeight="1" x14ac:dyDescent="0.25">
      <c r="A64" s="39" t="s">
        <v>91</v>
      </c>
      <c r="B64" s="36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5"/>
      <c r="AO64" s="5"/>
      <c r="AP64" s="5"/>
      <c r="AQ64" s="5"/>
    </row>
    <row r="65" spans="1:43" ht="12.75" customHeight="1" x14ac:dyDescent="0.25">
      <c r="A65" s="65" t="s">
        <v>92</v>
      </c>
      <c r="B65" s="13">
        <v>1160232</v>
      </c>
      <c r="C65" s="8">
        <v>18027</v>
      </c>
      <c r="D65" s="9" t="s">
        <v>51</v>
      </c>
      <c r="E65" s="23" t="s">
        <v>32</v>
      </c>
      <c r="F65" s="30">
        <v>30</v>
      </c>
      <c r="G65" s="23"/>
      <c r="H65" s="23"/>
      <c r="I65" s="23"/>
      <c r="J65" s="23"/>
      <c r="K65" s="23"/>
      <c r="L65" s="23"/>
      <c r="M65" s="112"/>
      <c r="N65" s="113"/>
      <c r="O65" s="140" t="s">
        <v>29</v>
      </c>
      <c r="P65" s="140" t="s">
        <v>29</v>
      </c>
      <c r="Q65" s="141" t="s">
        <v>29</v>
      </c>
      <c r="R65" s="141" t="s">
        <v>29</v>
      </c>
      <c r="S65" s="141" t="s">
        <v>29</v>
      </c>
      <c r="T65" s="115"/>
      <c r="U65" s="115"/>
      <c r="V65" s="140" t="s">
        <v>29</v>
      </c>
      <c r="W65" s="140" t="s">
        <v>29</v>
      </c>
      <c r="X65" s="141" t="s">
        <v>29</v>
      </c>
      <c r="Y65" s="141" t="s">
        <v>29</v>
      </c>
      <c r="Z65" s="141" t="s">
        <v>29</v>
      </c>
      <c r="AA65" s="110"/>
      <c r="AB65" s="110"/>
      <c r="AC65" s="140" t="s">
        <v>29</v>
      </c>
      <c r="AD65" s="140" t="s">
        <v>29</v>
      </c>
      <c r="AE65" s="141" t="s">
        <v>29</v>
      </c>
      <c r="AF65" s="141" t="s">
        <v>166</v>
      </c>
      <c r="AG65" s="140" t="s">
        <v>29</v>
      </c>
      <c r="AH65" s="110"/>
      <c r="AI65" s="110"/>
      <c r="AJ65" s="140" t="s">
        <v>29</v>
      </c>
      <c r="AK65" s="140" t="s">
        <v>29</v>
      </c>
      <c r="AL65" s="141" t="s">
        <v>29</v>
      </c>
      <c r="AM65" s="141" t="s">
        <v>29</v>
      </c>
      <c r="AN65" s="141" t="s">
        <v>29</v>
      </c>
      <c r="AO65" s="122"/>
      <c r="AP65" s="123"/>
      <c r="AQ65" s="25"/>
    </row>
    <row r="66" spans="1:43" ht="12.75" customHeight="1" x14ac:dyDescent="0.25">
      <c r="A66" s="67" t="s">
        <v>93</v>
      </c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114"/>
      <c r="N66" s="114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9"/>
      <c r="AM66" s="69"/>
      <c r="AN66" s="69"/>
      <c r="AO66" s="69"/>
      <c r="AP66" s="96"/>
      <c r="AQ66" s="70"/>
    </row>
    <row r="67" spans="1:43" ht="12.75" customHeight="1" x14ac:dyDescent="0.25">
      <c r="A67" s="14" t="s">
        <v>94</v>
      </c>
      <c r="B67" s="22">
        <v>3042676</v>
      </c>
      <c r="C67" s="71">
        <v>889246</v>
      </c>
      <c r="D67" s="71" t="s">
        <v>95</v>
      </c>
      <c r="E67" s="71" t="s">
        <v>25</v>
      </c>
      <c r="F67" s="72">
        <v>36</v>
      </c>
      <c r="G67" s="73" t="s">
        <v>96</v>
      </c>
      <c r="H67" s="25"/>
      <c r="I67" s="25"/>
      <c r="J67" s="25"/>
      <c r="K67" s="25"/>
      <c r="L67" s="25"/>
      <c r="M67" s="50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</row>
    <row r="68" spans="1:43" ht="12.75" customHeight="1" x14ac:dyDescent="0.25">
      <c r="A68" s="14" t="s">
        <v>97</v>
      </c>
      <c r="B68" s="15">
        <v>2412688</v>
      </c>
      <c r="C68" s="25">
        <v>628072</v>
      </c>
      <c r="D68" s="25" t="s">
        <v>41</v>
      </c>
      <c r="E68" s="25" t="s">
        <v>25</v>
      </c>
      <c r="F68" s="3">
        <v>36</v>
      </c>
      <c r="G68" s="75" t="s">
        <v>96</v>
      </c>
      <c r="H68" s="25"/>
      <c r="I68" s="25"/>
      <c r="J68" s="25"/>
      <c r="K68" s="25"/>
      <c r="L68" s="25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</row>
    <row r="69" spans="1:43" ht="14.25" customHeight="1" x14ac:dyDescent="0.25">
      <c r="A69" s="14" t="s">
        <v>100</v>
      </c>
      <c r="B69" s="7">
        <v>3139053</v>
      </c>
      <c r="C69" s="8">
        <v>1047876</v>
      </c>
      <c r="D69" s="9" t="s">
        <v>41</v>
      </c>
      <c r="E69" s="9" t="s">
        <v>25</v>
      </c>
      <c r="F69" s="8">
        <v>36</v>
      </c>
      <c r="G69" s="75" t="s">
        <v>101</v>
      </c>
      <c r="H69" s="24"/>
      <c r="I69" s="24"/>
      <c r="J69" s="24"/>
      <c r="K69" s="24"/>
      <c r="L69" s="24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</row>
    <row r="70" spans="1:43" ht="14.25" customHeight="1" x14ac:dyDescent="0.25">
      <c r="A70" s="67" t="s">
        <v>102</v>
      </c>
      <c r="B70" s="36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5"/>
      <c r="AO70" s="5"/>
      <c r="AP70" s="93"/>
      <c r="AQ70" s="4"/>
    </row>
    <row r="71" spans="1:43" ht="14.25" customHeight="1" x14ac:dyDescent="0.25">
      <c r="A71" s="172" t="s">
        <v>155</v>
      </c>
      <c r="B71" s="173"/>
      <c r="C71" s="174"/>
      <c r="D71" s="174" t="s">
        <v>168</v>
      </c>
      <c r="E71" s="174" t="s">
        <v>32</v>
      </c>
      <c r="F71" s="174">
        <v>30</v>
      </c>
      <c r="G71" s="174"/>
      <c r="H71" s="174"/>
      <c r="I71" s="174"/>
      <c r="J71" s="174"/>
      <c r="K71" s="174"/>
      <c r="L71" s="174"/>
      <c r="M71" s="26" t="s">
        <v>44</v>
      </c>
      <c r="N71" s="26" t="s">
        <v>44</v>
      </c>
      <c r="O71" s="26" t="s">
        <v>44</v>
      </c>
      <c r="P71" s="26" t="s">
        <v>44</v>
      </c>
      <c r="Q71" s="26" t="s">
        <v>44</v>
      </c>
      <c r="R71" s="26" t="s">
        <v>44</v>
      </c>
      <c r="S71" s="26" t="s">
        <v>44</v>
      </c>
      <c r="T71" s="26" t="s">
        <v>44</v>
      </c>
      <c r="U71" s="26" t="s">
        <v>44</v>
      </c>
      <c r="V71" s="26" t="s">
        <v>44</v>
      </c>
      <c r="W71" s="26" t="s">
        <v>44</v>
      </c>
      <c r="X71" s="26" t="s">
        <v>44</v>
      </c>
      <c r="Y71" s="26" t="s">
        <v>44</v>
      </c>
      <c r="Z71" s="26" t="s">
        <v>44</v>
      </c>
      <c r="AA71" s="26" t="s">
        <v>44</v>
      </c>
      <c r="AB71" s="26" t="s">
        <v>44</v>
      </c>
      <c r="AC71" s="26" t="s">
        <v>44</v>
      </c>
      <c r="AD71" s="26" t="s">
        <v>44</v>
      </c>
      <c r="AE71" s="26" t="s">
        <v>44</v>
      </c>
      <c r="AF71" s="26" t="s">
        <v>44</v>
      </c>
      <c r="AG71" s="26" t="s">
        <v>44</v>
      </c>
      <c r="AH71" s="26" t="s">
        <v>44</v>
      </c>
      <c r="AI71" s="26" t="s">
        <v>44</v>
      </c>
      <c r="AJ71" s="26" t="s">
        <v>44</v>
      </c>
      <c r="AK71" s="26" t="s">
        <v>44</v>
      </c>
      <c r="AL71" s="26" t="s">
        <v>44</v>
      </c>
      <c r="AM71" s="26" t="s">
        <v>44</v>
      </c>
      <c r="AN71" s="26" t="s">
        <v>44</v>
      </c>
      <c r="AO71" s="26" t="s">
        <v>44</v>
      </c>
      <c r="AP71" s="26" t="s">
        <v>44</v>
      </c>
      <c r="AQ71" s="26" t="s">
        <v>44</v>
      </c>
    </row>
    <row r="72" spans="1:43" ht="14.25" customHeight="1" x14ac:dyDescent="0.25">
      <c r="A72" s="14" t="s">
        <v>104</v>
      </c>
      <c r="B72" s="29">
        <v>1158067</v>
      </c>
      <c r="C72" s="30">
        <v>67584</v>
      </c>
      <c r="D72" s="23" t="s">
        <v>56</v>
      </c>
      <c r="E72" s="23" t="s">
        <v>32</v>
      </c>
      <c r="F72" s="30">
        <v>30</v>
      </c>
      <c r="G72" s="23"/>
      <c r="H72" s="23"/>
      <c r="I72" s="23"/>
      <c r="J72" s="23"/>
      <c r="K72" s="23"/>
      <c r="L72" s="23"/>
      <c r="M72" s="26" t="s">
        <v>44</v>
      </c>
      <c r="N72" s="26" t="s">
        <v>44</v>
      </c>
      <c r="O72" s="26" t="s">
        <v>44</v>
      </c>
      <c r="P72" s="26" t="s">
        <v>44</v>
      </c>
      <c r="Q72" s="26" t="s">
        <v>44</v>
      </c>
      <c r="R72" s="26" t="s">
        <v>44</v>
      </c>
      <c r="S72" s="26" t="s">
        <v>44</v>
      </c>
      <c r="T72" s="26" t="s">
        <v>44</v>
      </c>
      <c r="U72" s="26" t="s">
        <v>44</v>
      </c>
      <c r="V72" s="26" t="s">
        <v>44</v>
      </c>
      <c r="W72" s="26" t="s">
        <v>44</v>
      </c>
      <c r="X72" s="26" t="s">
        <v>44</v>
      </c>
      <c r="Y72" s="26" t="s">
        <v>44</v>
      </c>
      <c r="Z72" s="26" t="s">
        <v>44</v>
      </c>
      <c r="AA72" s="26" t="s">
        <v>44</v>
      </c>
      <c r="AB72" s="26" t="s">
        <v>44</v>
      </c>
      <c r="AC72" s="26" t="s">
        <v>44</v>
      </c>
      <c r="AD72" s="26" t="s">
        <v>44</v>
      </c>
      <c r="AE72" s="26" t="s">
        <v>44</v>
      </c>
      <c r="AF72" s="26" t="s">
        <v>44</v>
      </c>
      <c r="AG72" s="26" t="s">
        <v>44</v>
      </c>
      <c r="AH72" s="26" t="s">
        <v>44</v>
      </c>
      <c r="AI72" s="26" t="s">
        <v>44</v>
      </c>
      <c r="AJ72" s="26" t="s">
        <v>44</v>
      </c>
      <c r="AK72" s="26" t="s">
        <v>44</v>
      </c>
      <c r="AL72" s="26" t="s">
        <v>44</v>
      </c>
      <c r="AM72" s="26" t="s">
        <v>44</v>
      </c>
      <c r="AN72" s="26" t="s">
        <v>44</v>
      </c>
      <c r="AO72" s="38" t="s">
        <v>44</v>
      </c>
      <c r="AP72" s="95"/>
      <c r="AQ72" s="26" t="s">
        <v>44</v>
      </c>
    </row>
    <row r="73" spans="1:43" ht="14.25" customHeight="1" x14ac:dyDescent="0.25">
      <c r="A73" s="21" t="s">
        <v>43</v>
      </c>
      <c r="B73" s="29">
        <v>2710802</v>
      </c>
      <c r="C73" s="23">
        <v>2679575</v>
      </c>
      <c r="D73" s="23" t="s">
        <v>41</v>
      </c>
      <c r="E73" s="23" t="s">
        <v>32</v>
      </c>
      <c r="F73" s="30">
        <v>30</v>
      </c>
      <c r="G73" s="23"/>
      <c r="H73" s="23"/>
      <c r="I73" s="23"/>
      <c r="J73" s="23"/>
      <c r="K73" s="23"/>
      <c r="L73" s="23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95"/>
      <c r="AP73" s="95"/>
      <c r="AQ73" s="26"/>
    </row>
    <row r="74" spans="1:43" ht="14.25" customHeight="1" x14ac:dyDescent="0.25">
      <c r="A74" s="14" t="s">
        <v>105</v>
      </c>
      <c r="B74" s="15">
        <v>3049166</v>
      </c>
      <c r="C74" s="3">
        <v>439439</v>
      </c>
      <c r="D74" s="25" t="s">
        <v>106</v>
      </c>
      <c r="E74" s="25" t="s">
        <v>25</v>
      </c>
      <c r="F74" s="3">
        <v>36</v>
      </c>
      <c r="G74" s="25"/>
      <c r="H74" s="25"/>
      <c r="I74" s="25"/>
      <c r="J74" s="25"/>
      <c r="K74" s="25"/>
      <c r="L74" s="25"/>
      <c r="M74" s="11" t="s">
        <v>107</v>
      </c>
      <c r="N74" s="11" t="s">
        <v>107</v>
      </c>
      <c r="O74" s="11" t="s">
        <v>107</v>
      </c>
      <c r="P74" s="11" t="s">
        <v>107</v>
      </c>
      <c r="Q74" s="11" t="s">
        <v>107</v>
      </c>
      <c r="R74" s="11" t="s">
        <v>107</v>
      </c>
      <c r="S74" s="11" t="s">
        <v>107</v>
      </c>
      <c r="T74" s="11" t="s">
        <v>107</v>
      </c>
      <c r="U74" s="11" t="s">
        <v>107</v>
      </c>
      <c r="V74" s="11" t="s">
        <v>107</v>
      </c>
      <c r="W74" s="11" t="s">
        <v>107</v>
      </c>
      <c r="X74" s="11" t="s">
        <v>107</v>
      </c>
      <c r="Y74" s="11" t="s">
        <v>107</v>
      </c>
      <c r="Z74" s="11" t="s">
        <v>107</v>
      </c>
      <c r="AA74" s="11" t="s">
        <v>107</v>
      </c>
      <c r="AB74" s="11" t="s">
        <v>107</v>
      </c>
      <c r="AC74" s="11" t="s">
        <v>107</v>
      </c>
      <c r="AD74" s="11" t="s">
        <v>107</v>
      </c>
      <c r="AE74" s="11" t="s">
        <v>107</v>
      </c>
      <c r="AF74" s="11" t="s">
        <v>107</v>
      </c>
      <c r="AG74" s="11" t="s">
        <v>107</v>
      </c>
      <c r="AH74" s="11" t="s">
        <v>107</v>
      </c>
      <c r="AI74" s="11" t="s">
        <v>107</v>
      </c>
      <c r="AJ74" s="11" t="s">
        <v>107</v>
      </c>
      <c r="AK74" s="11" t="s">
        <v>107</v>
      </c>
      <c r="AL74" s="11" t="s">
        <v>107</v>
      </c>
      <c r="AM74" s="11" t="s">
        <v>107</v>
      </c>
      <c r="AN74" s="11" t="s">
        <v>107</v>
      </c>
      <c r="AO74" s="17"/>
      <c r="AP74" s="97"/>
      <c r="AQ74" s="11"/>
    </row>
    <row r="75" spans="1:43" ht="14.25" customHeight="1" x14ac:dyDescent="0.25">
      <c r="A75" s="39" t="s">
        <v>108</v>
      </c>
      <c r="B75" s="3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175"/>
      <c r="AK75" s="175"/>
      <c r="AL75" s="175"/>
      <c r="AM75" s="175"/>
      <c r="AN75" s="177"/>
      <c r="AO75" s="177"/>
      <c r="AP75" s="177"/>
      <c r="AQ75" s="175"/>
    </row>
    <row r="76" spans="1:43" ht="14.25" customHeight="1" x14ac:dyDescent="0.25">
      <c r="A76" s="6" t="s">
        <v>109</v>
      </c>
      <c r="B76" s="7" t="s">
        <v>107</v>
      </c>
      <c r="C76" s="201" t="s">
        <v>110</v>
      </c>
      <c r="D76" s="202"/>
      <c r="E76" s="202"/>
      <c r="F76" s="202"/>
      <c r="G76" s="202"/>
      <c r="H76" s="202"/>
      <c r="I76" s="202"/>
      <c r="J76" s="202"/>
      <c r="K76" s="202"/>
      <c r="L76" s="202"/>
      <c r="M76" s="76"/>
      <c r="N76" s="76"/>
      <c r="O76" s="76"/>
      <c r="P76" s="76"/>
      <c r="Q76" s="76"/>
      <c r="R76" s="22"/>
      <c r="S76" s="23" t="s">
        <v>33</v>
      </c>
      <c r="T76" s="203" t="s">
        <v>111</v>
      </c>
      <c r="U76" s="202"/>
      <c r="V76" s="202"/>
      <c r="W76" s="202"/>
      <c r="X76" s="202"/>
      <c r="Y76" s="202"/>
      <c r="Z76" s="204"/>
      <c r="AA76" s="23" t="s">
        <v>112</v>
      </c>
      <c r="AB76" s="203" t="s">
        <v>113</v>
      </c>
      <c r="AC76" s="202"/>
      <c r="AD76" s="202"/>
      <c r="AE76" s="202"/>
      <c r="AF76" s="202"/>
      <c r="AG76" s="202"/>
      <c r="AH76" s="204"/>
      <c r="AI76" s="170" t="s">
        <v>114</v>
      </c>
      <c r="AJ76" s="196" t="s">
        <v>173</v>
      </c>
      <c r="AK76" s="197"/>
      <c r="AL76" s="197"/>
      <c r="AM76" s="197"/>
      <c r="AN76" s="198"/>
      <c r="AO76" s="176" t="s">
        <v>171</v>
      </c>
      <c r="AP76" s="176" t="s">
        <v>174</v>
      </c>
      <c r="AQ76" s="176"/>
    </row>
    <row r="77" spans="1:43" ht="14.25" customHeight="1" x14ac:dyDescent="0.25">
      <c r="A77" s="6" t="s">
        <v>115</v>
      </c>
      <c r="B77" s="7" t="s">
        <v>116</v>
      </c>
      <c r="C77" s="201" t="s">
        <v>117</v>
      </c>
      <c r="D77" s="202"/>
      <c r="E77" s="202"/>
      <c r="F77" s="202"/>
      <c r="G77" s="202"/>
      <c r="H77" s="202"/>
      <c r="I77" s="202"/>
      <c r="J77" s="202"/>
      <c r="K77" s="202"/>
      <c r="L77" s="202"/>
      <c r="M77" s="76"/>
      <c r="N77" s="76"/>
      <c r="O77" s="76"/>
      <c r="P77" s="76"/>
      <c r="Q77" s="76"/>
      <c r="R77" s="22"/>
      <c r="S77" s="23" t="s">
        <v>118</v>
      </c>
      <c r="T77" s="203" t="s">
        <v>119</v>
      </c>
      <c r="U77" s="202"/>
      <c r="V77" s="202"/>
      <c r="W77" s="202"/>
      <c r="X77" s="202"/>
      <c r="Y77" s="202"/>
      <c r="Z77" s="204"/>
      <c r="AA77" s="23" t="s">
        <v>120</v>
      </c>
      <c r="AB77" s="203" t="s">
        <v>121</v>
      </c>
      <c r="AC77" s="202"/>
      <c r="AD77" s="202"/>
      <c r="AE77" s="202"/>
      <c r="AF77" s="202"/>
      <c r="AG77" s="202"/>
      <c r="AH77" s="204"/>
      <c r="AI77" s="170" t="s">
        <v>122</v>
      </c>
      <c r="AJ77" s="193" t="s">
        <v>172</v>
      </c>
      <c r="AK77" s="194"/>
      <c r="AL77" s="194"/>
      <c r="AM77" s="194"/>
      <c r="AN77" s="195"/>
      <c r="AO77" s="178" t="s">
        <v>175</v>
      </c>
      <c r="AP77" s="191" t="s">
        <v>176</v>
      </c>
      <c r="AQ77" s="192"/>
    </row>
    <row r="78" spans="1:43" ht="14.25" customHeight="1" x14ac:dyDescent="0.25">
      <c r="A78" s="6" t="s">
        <v>123</v>
      </c>
      <c r="B78" s="7" t="s">
        <v>44</v>
      </c>
      <c r="C78" s="201" t="s">
        <v>124</v>
      </c>
      <c r="D78" s="202"/>
      <c r="E78" s="202"/>
      <c r="F78" s="202"/>
      <c r="G78" s="202"/>
      <c r="H78" s="202"/>
      <c r="I78" s="202"/>
      <c r="J78" s="202"/>
      <c r="K78" s="202"/>
      <c r="L78" s="202"/>
      <c r="M78" s="76"/>
      <c r="N78" s="76"/>
      <c r="O78" s="76"/>
      <c r="P78" s="76"/>
      <c r="Q78" s="76"/>
      <c r="R78" s="22"/>
      <c r="S78" s="23" t="s">
        <v>125</v>
      </c>
      <c r="T78" s="203" t="s">
        <v>126</v>
      </c>
      <c r="U78" s="202"/>
      <c r="V78" s="202"/>
      <c r="W78" s="202"/>
      <c r="X78" s="202"/>
      <c r="Y78" s="202"/>
      <c r="Z78" s="204"/>
      <c r="AA78" s="23" t="s">
        <v>127</v>
      </c>
      <c r="AB78" s="203"/>
      <c r="AC78" s="202"/>
      <c r="AD78" s="202"/>
      <c r="AE78" s="202"/>
      <c r="AF78" s="202"/>
      <c r="AG78" s="202"/>
      <c r="AH78" s="204"/>
      <c r="AI78" s="170"/>
      <c r="AJ78" s="179"/>
      <c r="AK78" s="179"/>
      <c r="AL78" s="179"/>
      <c r="AM78" s="179"/>
      <c r="AN78" s="179"/>
      <c r="AO78" s="179"/>
      <c r="AP78" s="179"/>
      <c r="AQ78" s="179"/>
    </row>
    <row r="79" spans="1:43" ht="14.25" customHeight="1" x14ac:dyDescent="0.25">
      <c r="A79" s="9" t="s">
        <v>128</v>
      </c>
      <c r="B79" s="9" t="s">
        <v>129</v>
      </c>
      <c r="C79" s="201" t="s">
        <v>130</v>
      </c>
      <c r="D79" s="202"/>
      <c r="E79" s="202"/>
      <c r="F79" s="202"/>
      <c r="G79" s="202"/>
      <c r="H79" s="202"/>
      <c r="I79" s="202"/>
      <c r="J79" s="202"/>
      <c r="K79" s="202"/>
      <c r="L79" s="202"/>
      <c r="M79" s="76"/>
      <c r="N79" s="76"/>
      <c r="O79" s="76"/>
      <c r="P79" s="76"/>
      <c r="Q79" s="76"/>
      <c r="R79" s="22"/>
      <c r="S79" s="23" t="s">
        <v>38</v>
      </c>
      <c r="T79" s="203" t="s">
        <v>131</v>
      </c>
      <c r="U79" s="202"/>
      <c r="V79" s="202"/>
      <c r="W79" s="202"/>
      <c r="X79" s="202"/>
      <c r="Y79" s="202"/>
      <c r="Z79" s="204"/>
      <c r="AA79" s="23" t="s">
        <v>132</v>
      </c>
      <c r="AB79" s="203"/>
      <c r="AC79" s="202"/>
      <c r="AD79" s="202"/>
      <c r="AE79" s="202"/>
      <c r="AF79" s="202"/>
      <c r="AG79" s="202"/>
      <c r="AH79" s="204"/>
      <c r="AI79" s="170"/>
      <c r="AJ79" s="77"/>
      <c r="AK79" s="77"/>
      <c r="AL79" s="77"/>
      <c r="AM79" s="77"/>
      <c r="AN79" s="77"/>
      <c r="AO79" s="77"/>
      <c r="AP79" s="77"/>
      <c r="AQ79" s="77"/>
    </row>
  </sheetData>
  <mergeCells count="32">
    <mergeCell ref="A1:AQ3"/>
    <mergeCell ref="F6:F7"/>
    <mergeCell ref="A4:Q4"/>
    <mergeCell ref="S4:AE4"/>
    <mergeCell ref="G5:L5"/>
    <mergeCell ref="A6:A7"/>
    <mergeCell ref="B6:B7"/>
    <mergeCell ref="L6:L7"/>
    <mergeCell ref="C6:C7"/>
    <mergeCell ref="D6:D7"/>
    <mergeCell ref="E6:E7"/>
    <mergeCell ref="AH4:AQ4"/>
    <mergeCell ref="G6:G7"/>
    <mergeCell ref="H6:H7"/>
    <mergeCell ref="I6:I7"/>
    <mergeCell ref="J6:J7"/>
    <mergeCell ref="AP77:AQ77"/>
    <mergeCell ref="AJ77:AN77"/>
    <mergeCell ref="AJ76:AN76"/>
    <mergeCell ref="K6:K7"/>
    <mergeCell ref="C79:L79"/>
    <mergeCell ref="T79:Z79"/>
    <mergeCell ref="AB79:AH79"/>
    <mergeCell ref="C76:L76"/>
    <mergeCell ref="T76:Z76"/>
    <mergeCell ref="AB76:AH76"/>
    <mergeCell ref="T77:Z77"/>
    <mergeCell ref="AB77:AH77"/>
    <mergeCell ref="C77:L77"/>
    <mergeCell ref="C78:L78"/>
    <mergeCell ref="T78:Z78"/>
    <mergeCell ref="AB78:AH78"/>
  </mergeCells>
  <phoneticPr fontId="10" type="noConversion"/>
  <pageMargins left="0.23622047244094491" right="3.937007874015748E-2" top="0.74803149606299213" bottom="0.74803149606299213" header="0" footer="0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/>
  </sheetViews>
  <sheetFormatPr defaultColWidth="14.42578125" defaultRowHeight="15" customHeight="1" x14ac:dyDescent="0.25"/>
  <cols>
    <col min="1" max="1" width="8.85546875" customWidth="1"/>
    <col min="2" max="26" width="8.7109375" customWidth="1"/>
  </cols>
  <sheetData>
    <row r="1" spans="1:13" x14ac:dyDescent="0.25">
      <c r="A1" s="78" t="s">
        <v>120</v>
      </c>
      <c r="B1" s="78">
        <v>12</v>
      </c>
    </row>
    <row r="2" spans="1:13" x14ac:dyDescent="0.25">
      <c r="A2" s="78" t="s">
        <v>132</v>
      </c>
      <c r="B2" s="78">
        <v>12</v>
      </c>
    </row>
    <row r="3" spans="1:13" x14ac:dyDescent="0.25">
      <c r="A3" s="78" t="s">
        <v>26</v>
      </c>
      <c r="B3" s="78">
        <v>0</v>
      </c>
    </row>
    <row r="4" spans="1:13" x14ac:dyDescent="0.25">
      <c r="A4" s="78" t="s">
        <v>13</v>
      </c>
      <c r="B4" s="78">
        <v>12</v>
      </c>
    </row>
    <row r="5" spans="1:13" x14ac:dyDescent="0.25">
      <c r="A5" s="78" t="s">
        <v>133</v>
      </c>
      <c r="B5" s="78">
        <v>8</v>
      </c>
    </row>
    <row r="6" spans="1:13" x14ac:dyDescent="0.25">
      <c r="A6" s="78" t="s">
        <v>114</v>
      </c>
      <c r="B6" s="78">
        <v>12</v>
      </c>
    </row>
    <row r="7" spans="1:13" x14ac:dyDescent="0.25">
      <c r="A7" s="78" t="s">
        <v>11</v>
      </c>
      <c r="B7" s="78">
        <v>6</v>
      </c>
    </row>
    <row r="8" spans="1:13" x14ac:dyDescent="0.25">
      <c r="A8" s="78" t="s">
        <v>15</v>
      </c>
      <c r="B8" s="78">
        <v>6</v>
      </c>
    </row>
    <row r="9" spans="1:13" x14ac:dyDescent="0.25">
      <c r="A9" s="78" t="s">
        <v>33</v>
      </c>
      <c r="B9" s="78">
        <v>0</v>
      </c>
    </row>
    <row r="10" spans="1:13" x14ac:dyDescent="0.25">
      <c r="A10" s="78" t="s">
        <v>127</v>
      </c>
      <c r="B10" s="78">
        <v>12</v>
      </c>
    </row>
    <row r="11" spans="1:13" x14ac:dyDescent="0.25">
      <c r="A11" s="78" t="s">
        <v>14</v>
      </c>
      <c r="B11" s="78">
        <v>12</v>
      </c>
      <c r="C11" s="78" t="s">
        <v>120</v>
      </c>
      <c r="D11" s="78" t="s">
        <v>132</v>
      </c>
      <c r="E11" s="78" t="s">
        <v>26</v>
      </c>
      <c r="F11" s="78" t="s">
        <v>13</v>
      </c>
      <c r="G11" s="78" t="s">
        <v>133</v>
      </c>
      <c r="H11" s="78" t="s">
        <v>114</v>
      </c>
      <c r="I11" s="78" t="s">
        <v>11</v>
      </c>
      <c r="J11" s="78" t="s">
        <v>15</v>
      </c>
      <c r="K11" s="78" t="s">
        <v>33</v>
      </c>
      <c r="L11" s="78" t="s">
        <v>127</v>
      </c>
      <c r="M11" s="78" t="s">
        <v>14</v>
      </c>
    </row>
    <row r="12" spans="1:13" ht="21" x14ac:dyDescent="0.35">
      <c r="A12" s="79" t="s">
        <v>134</v>
      </c>
      <c r="B12" s="80" t="e">
        <f t="shared" ref="B12:B76" si="0">(C12*$B$1)+(D12*$B$2)+(E12*$B$3)+(F12*$B$4)+(G12*$B$5)+(H12*$B$6)+(I12*$B$7)+(J12*$B$8)+(K12*$B$9)+(L12*$B$10)+(M12*$B$11)</f>
        <v>#REF!</v>
      </c>
      <c r="C12" s="78" t="e">
        <f>COUNTIF(EQUIPE!#REF!, "PDN")</f>
        <v>#REF!</v>
      </c>
      <c r="D12" s="78" t="e">
        <f>COUNTIF(EQUIPE!#REF!, "PDD")</f>
        <v>#REF!</v>
      </c>
      <c r="E12" s="78" t="e">
        <f>COUNTIF(EQUIPE!#REF!, "FO")</f>
        <v>#REF!</v>
      </c>
      <c r="F12" s="78" t="e">
        <f>COUNTIF(EQUIPE!#REF!, "D")</f>
        <v>#REF!</v>
      </c>
      <c r="G12" s="78" t="e">
        <f>COUNTIF(EQUIPE!#REF!, "M/T")</f>
        <v>#REF!</v>
      </c>
      <c r="H12" s="78" t="e">
        <f>COUNTIF(EQUIPE!#REF!, "PFD")</f>
        <v>#REF!</v>
      </c>
      <c r="I12" s="78" t="e">
        <f>COUNTIF(EQUIPE!#REF!, "M")</f>
        <v>#REF!</v>
      </c>
      <c r="J12" s="78" t="e">
        <f>COUNTIF(EQUIPE!#REF!, "T")</f>
        <v>#REF!</v>
      </c>
      <c r="K12" s="78" t="e">
        <f>COUNTIF(EQUIPE!#REF!, "FE")</f>
        <v>#REF!</v>
      </c>
      <c r="L12" s="78" t="e">
        <f>COUNTIF(EQUIPE!#REF!,"PFN")</f>
        <v>#REF!</v>
      </c>
      <c r="M12" s="78" t="e">
        <f>COUNTIF(EQUIPE!#REF!,"N")</f>
        <v>#REF!</v>
      </c>
    </row>
    <row r="13" spans="1:13" ht="21" x14ac:dyDescent="0.35">
      <c r="A13" s="79" t="s">
        <v>23</v>
      </c>
      <c r="B13" s="80" t="e">
        <f t="shared" si="0"/>
        <v>#REF!</v>
      </c>
      <c r="C13" s="78" t="e">
        <f>COUNTIF(EQUIPE!#REF!, "PDN")</f>
        <v>#REF!</v>
      </c>
      <c r="D13" s="78" t="e">
        <f>COUNTIF(EQUIPE!#REF!, "PDD")</f>
        <v>#REF!</v>
      </c>
      <c r="E13" s="78" t="e">
        <f>COUNTIF(EQUIPE!#REF!, "FO")</f>
        <v>#REF!</v>
      </c>
      <c r="F13" s="78" t="e">
        <f>COUNTIF(EQUIPE!#REF!, "D")</f>
        <v>#REF!</v>
      </c>
      <c r="G13" s="78" t="e">
        <f>COUNTIF(EQUIPE!#REF!, "M/T")</f>
        <v>#REF!</v>
      </c>
      <c r="H13" s="78" t="e">
        <f>COUNTIF(EQUIPE!#REF!, "PFD")</f>
        <v>#REF!</v>
      </c>
      <c r="I13" s="78" t="e">
        <f>COUNTIF(EQUIPE!#REF!, "M")</f>
        <v>#REF!</v>
      </c>
      <c r="J13" s="78" t="e">
        <f>COUNTIF(EQUIPE!#REF!, "T")</f>
        <v>#REF!</v>
      </c>
      <c r="K13" s="78" t="e">
        <f>COUNTIF(EQUIPE!#REF!, "FE")</f>
        <v>#REF!</v>
      </c>
      <c r="L13" s="78" t="e">
        <f>COUNTIF(EQUIPE!#REF!,"PFN")</f>
        <v>#REF!</v>
      </c>
      <c r="M13" s="78" t="e">
        <f>COUNTIF(EQUIPE!#REF!,"N")</f>
        <v>#REF!</v>
      </c>
    </row>
    <row r="14" spans="1:13" ht="21" x14ac:dyDescent="0.35">
      <c r="A14" s="79" t="s">
        <v>135</v>
      </c>
      <c r="B14" s="80" t="e">
        <f t="shared" si="0"/>
        <v>#REF!</v>
      </c>
      <c r="C14" s="78" t="e">
        <f>COUNTIF(EQUIPE!#REF!, "PDN")</f>
        <v>#REF!</v>
      </c>
      <c r="D14" s="78" t="e">
        <f>COUNTIF(EQUIPE!#REF!, "PDD")</f>
        <v>#REF!</v>
      </c>
      <c r="E14" s="78" t="e">
        <f>COUNTIF(EQUIPE!#REF!, "FO")</f>
        <v>#REF!</v>
      </c>
      <c r="F14" s="78" t="e">
        <f>COUNTIF(EQUIPE!#REF!, "D")</f>
        <v>#REF!</v>
      </c>
      <c r="G14" s="78" t="e">
        <f>COUNTIF(EQUIPE!#REF!, "M/T")</f>
        <v>#REF!</v>
      </c>
      <c r="H14" s="78" t="e">
        <f>COUNTIF(EQUIPE!#REF!, "PFD")</f>
        <v>#REF!</v>
      </c>
      <c r="I14" s="78" t="e">
        <f>COUNTIF(EQUIPE!#REF!, "M")</f>
        <v>#REF!</v>
      </c>
      <c r="J14" s="78" t="e">
        <f>COUNTIF(EQUIPE!#REF!, "T")</f>
        <v>#REF!</v>
      </c>
      <c r="K14" s="78" t="e">
        <f>COUNTIF(EQUIPE!#REF!, "FE")</f>
        <v>#REF!</v>
      </c>
      <c r="L14" s="78" t="e">
        <f>COUNTIF(EQUIPE!#REF!,"PFN")</f>
        <v>#REF!</v>
      </c>
      <c r="M14" s="78" t="e">
        <f>COUNTIF(EQUIPE!#REF!,"N")</f>
        <v>#REF!</v>
      </c>
    </row>
    <row r="15" spans="1:13" ht="21" x14ac:dyDescent="0.35">
      <c r="A15" s="79" t="s">
        <v>36</v>
      </c>
      <c r="B15" s="80" t="e">
        <f t="shared" si="0"/>
        <v>#REF!</v>
      </c>
      <c r="C15" s="78" t="e">
        <f>COUNTIF(EQUIPE!#REF!, "PDN")</f>
        <v>#REF!</v>
      </c>
      <c r="D15" s="78" t="e">
        <f>COUNTIF(EQUIPE!#REF!, "PDD")</f>
        <v>#REF!</v>
      </c>
      <c r="E15" s="78" t="e">
        <f>COUNTIF(EQUIPE!#REF!, "FO")</f>
        <v>#REF!</v>
      </c>
      <c r="F15" s="78" t="e">
        <f>COUNTIF(EQUIPE!#REF!, "D")</f>
        <v>#REF!</v>
      </c>
      <c r="G15" s="78" t="e">
        <f>COUNTIF(EQUIPE!#REF!, "M/T")</f>
        <v>#REF!</v>
      </c>
      <c r="H15" s="78" t="e">
        <f>COUNTIF(EQUIPE!#REF!, "PFD")</f>
        <v>#REF!</v>
      </c>
      <c r="I15" s="78" t="e">
        <f>COUNTIF(EQUIPE!#REF!, "M")</f>
        <v>#REF!</v>
      </c>
      <c r="J15" s="78" t="e">
        <f>COUNTIF(EQUIPE!#REF!, "T")</f>
        <v>#REF!</v>
      </c>
      <c r="K15" s="78" t="e">
        <f>COUNTIF(EQUIPE!#REF!, "FE")</f>
        <v>#REF!</v>
      </c>
      <c r="L15" s="78" t="e">
        <f>COUNTIF(EQUIPE!#REF!,"PFN")</f>
        <v>#REF!</v>
      </c>
      <c r="M15" s="78" t="e">
        <f>COUNTIF(EQUIPE!#REF!,"N")</f>
        <v>#REF!</v>
      </c>
    </row>
    <row r="16" spans="1:13" ht="21" x14ac:dyDescent="0.35">
      <c r="A16" s="79" t="s">
        <v>136</v>
      </c>
      <c r="B16" s="80" t="e">
        <f t="shared" si="0"/>
        <v>#REF!</v>
      </c>
      <c r="C16" s="78" t="e">
        <f>COUNTIF(EQUIPE!#REF!, "PDN")</f>
        <v>#REF!</v>
      </c>
      <c r="D16" s="78" t="e">
        <f>COUNTIF(EQUIPE!#REF!, "PDD")</f>
        <v>#REF!</v>
      </c>
      <c r="E16" s="78" t="e">
        <f>COUNTIF(EQUIPE!#REF!, "FO")</f>
        <v>#REF!</v>
      </c>
      <c r="F16" s="78" t="e">
        <f>COUNTIF(EQUIPE!#REF!, "D")</f>
        <v>#REF!</v>
      </c>
      <c r="G16" s="78" t="e">
        <f>COUNTIF(EQUIPE!#REF!, "M/T")</f>
        <v>#REF!</v>
      </c>
      <c r="H16" s="78" t="e">
        <f>COUNTIF(EQUIPE!#REF!, "PFD")</f>
        <v>#REF!</v>
      </c>
      <c r="I16" s="78" t="e">
        <f>COUNTIF(EQUIPE!#REF!, "M")</f>
        <v>#REF!</v>
      </c>
      <c r="J16" s="78" t="e">
        <f>COUNTIF(EQUIPE!#REF!, "T")</f>
        <v>#REF!</v>
      </c>
      <c r="K16" s="78" t="e">
        <f>COUNTIF(EQUIPE!#REF!, "FE")</f>
        <v>#REF!</v>
      </c>
      <c r="L16" s="78" t="e">
        <f>COUNTIF(EQUIPE!#REF!,"PFN")</f>
        <v>#REF!</v>
      </c>
      <c r="M16" s="78" t="e">
        <f>COUNTIF(EQUIPE!#REF!,"N")</f>
        <v>#REF!</v>
      </c>
    </row>
    <row r="17" spans="1:13" ht="21" x14ac:dyDescent="0.35">
      <c r="A17" s="79" t="s">
        <v>37</v>
      </c>
      <c r="B17" s="80" t="e">
        <f t="shared" si="0"/>
        <v>#REF!</v>
      </c>
      <c r="C17" s="78" t="e">
        <f>COUNTIF(EQUIPE!#REF!, "PDN")</f>
        <v>#REF!</v>
      </c>
      <c r="D17" s="78" t="e">
        <f>COUNTIF(EQUIPE!#REF!, "PDD")</f>
        <v>#REF!</v>
      </c>
      <c r="E17" s="78" t="e">
        <f>COUNTIF(EQUIPE!#REF!, "FO")</f>
        <v>#REF!</v>
      </c>
      <c r="F17" s="78" t="e">
        <f>COUNTIF(EQUIPE!#REF!, "D")</f>
        <v>#REF!</v>
      </c>
      <c r="G17" s="78" t="e">
        <f>COUNTIF(EQUIPE!#REF!, "M/T")</f>
        <v>#REF!</v>
      </c>
      <c r="H17" s="78" t="e">
        <f>COUNTIF(EQUIPE!#REF!, "PFD")</f>
        <v>#REF!</v>
      </c>
      <c r="I17" s="78" t="e">
        <f>COUNTIF(EQUIPE!#REF!, "M")</f>
        <v>#REF!</v>
      </c>
      <c r="J17" s="78" t="e">
        <f>COUNTIF(EQUIPE!#REF!, "T")</f>
        <v>#REF!</v>
      </c>
      <c r="K17" s="78" t="e">
        <f>COUNTIF(EQUIPE!#REF!, "FE")</f>
        <v>#REF!</v>
      </c>
      <c r="L17" s="78" t="e">
        <f>COUNTIF(EQUIPE!#REF!,"PFN")</f>
        <v>#REF!</v>
      </c>
      <c r="M17" s="78" t="e">
        <f>COUNTIF(EQUIPE!#REF!,"N")</f>
        <v>#REF!</v>
      </c>
    </row>
    <row r="18" spans="1:13" ht="21" x14ac:dyDescent="0.35">
      <c r="A18" s="79" t="s">
        <v>31</v>
      </c>
      <c r="B18" s="80" t="e">
        <f t="shared" si="0"/>
        <v>#REF!</v>
      </c>
      <c r="C18" s="78" t="e">
        <f>COUNTIF(EQUIPE!#REF!, "PDN")</f>
        <v>#REF!</v>
      </c>
      <c r="D18" s="78" t="e">
        <f>COUNTIF(EQUIPE!#REF!, "PDD")</f>
        <v>#REF!</v>
      </c>
      <c r="E18" s="78" t="e">
        <f>COUNTIF(EQUIPE!#REF!, "FO")</f>
        <v>#REF!</v>
      </c>
      <c r="F18" s="78" t="e">
        <f>COUNTIF(EQUIPE!#REF!, "D")</f>
        <v>#REF!</v>
      </c>
      <c r="G18" s="78" t="e">
        <f>COUNTIF(EQUIPE!#REF!, "M/T")</f>
        <v>#REF!</v>
      </c>
      <c r="H18" s="78" t="e">
        <f>COUNTIF(EQUIPE!#REF!, "PFD")</f>
        <v>#REF!</v>
      </c>
      <c r="I18" s="78" t="e">
        <f>COUNTIF(EQUIPE!#REF!, "M")</f>
        <v>#REF!</v>
      </c>
      <c r="J18" s="78" t="e">
        <f>COUNTIF(EQUIPE!#REF!, "T")</f>
        <v>#REF!</v>
      </c>
      <c r="K18" s="78" t="e">
        <f>COUNTIF(EQUIPE!#REF!, "FE")</f>
        <v>#REF!</v>
      </c>
      <c r="L18" s="78" t="e">
        <f>COUNTIF(EQUIPE!#REF!,"PFN")</f>
        <v>#REF!</v>
      </c>
      <c r="M18" s="78" t="e">
        <f>COUNTIF(EQUIPE!#REF!,"N")</f>
        <v>#REF!</v>
      </c>
    </row>
    <row r="19" spans="1:13" ht="21" x14ac:dyDescent="0.35">
      <c r="A19" s="79" t="s">
        <v>103</v>
      </c>
      <c r="B19" s="80" t="e">
        <f t="shared" si="0"/>
        <v>#REF!</v>
      </c>
      <c r="C19" s="78" t="e">
        <f>COUNTIF(EQUIPE!#REF!, "PDN")</f>
        <v>#REF!</v>
      </c>
      <c r="D19" s="78" t="e">
        <f>COUNTIF(EQUIPE!#REF!, "PDD")</f>
        <v>#REF!</v>
      </c>
      <c r="E19" s="78" t="e">
        <f>COUNTIF(EQUIPE!#REF!, "FO")</f>
        <v>#REF!</v>
      </c>
      <c r="F19" s="78" t="e">
        <f>COUNTIF(EQUIPE!#REF!, "D")</f>
        <v>#REF!</v>
      </c>
      <c r="G19" s="78" t="e">
        <f>COUNTIF(EQUIPE!#REF!, "M/T")</f>
        <v>#REF!</v>
      </c>
      <c r="H19" s="78" t="e">
        <f>COUNTIF(EQUIPE!#REF!, "PFD")</f>
        <v>#REF!</v>
      </c>
      <c r="I19" s="78" t="e">
        <f>COUNTIF(EQUIPE!#REF!, "M")</f>
        <v>#REF!</v>
      </c>
      <c r="J19" s="78" t="e">
        <f>COUNTIF(EQUIPE!#REF!, "T")</f>
        <v>#REF!</v>
      </c>
      <c r="K19" s="78" t="e">
        <f>COUNTIF(EQUIPE!#REF!, "FE")</f>
        <v>#REF!</v>
      </c>
      <c r="L19" s="78" t="e">
        <f>COUNTIF(EQUIPE!#REF!,"PFN")</f>
        <v>#REF!</v>
      </c>
      <c r="M19" s="78" t="e">
        <f>COUNTIF(EQUIPE!#REF!,"N")</f>
        <v>#REF!</v>
      </c>
    </row>
    <row r="20" spans="1:13" ht="21" x14ac:dyDescent="0.35">
      <c r="A20" s="79" t="s">
        <v>137</v>
      </c>
      <c r="B20" s="80" t="e">
        <f t="shared" si="0"/>
        <v>#REF!</v>
      </c>
      <c r="C20" s="78" t="e">
        <f>COUNTIF(EQUIPE!#REF!, "PDN")</f>
        <v>#REF!</v>
      </c>
      <c r="D20" s="78" t="e">
        <f>COUNTIF(EQUIPE!#REF!, "PDD")</f>
        <v>#REF!</v>
      </c>
      <c r="E20" s="78" t="e">
        <f>COUNTIF(EQUIPE!#REF!, "FO")</f>
        <v>#REF!</v>
      </c>
      <c r="F20" s="78" t="e">
        <f>COUNTIF(EQUIPE!#REF!, "D")</f>
        <v>#REF!</v>
      </c>
      <c r="G20" s="78" t="e">
        <f>COUNTIF(EQUIPE!#REF!, "M/T")</f>
        <v>#REF!</v>
      </c>
      <c r="H20" s="78" t="e">
        <f>COUNTIF(EQUIPE!#REF!, "PFD")</f>
        <v>#REF!</v>
      </c>
      <c r="I20" s="78" t="e">
        <f>COUNTIF(EQUIPE!#REF!, "M")</f>
        <v>#REF!</v>
      </c>
      <c r="J20" s="78" t="e">
        <f>COUNTIF(EQUIPE!#REF!, "T")</f>
        <v>#REF!</v>
      </c>
      <c r="K20" s="78" t="e">
        <f>COUNTIF(EQUIPE!#REF!, "FE")</f>
        <v>#REF!</v>
      </c>
      <c r="L20" s="78" t="e">
        <f>COUNTIF(EQUIPE!#REF!,"PFN")</f>
        <v>#REF!</v>
      </c>
      <c r="M20" s="78" t="e">
        <f>COUNTIF(EQUIPE!#REF!,"N")</f>
        <v>#REF!</v>
      </c>
    </row>
    <row r="21" spans="1:13" ht="15.75" customHeight="1" x14ac:dyDescent="0.35">
      <c r="A21" s="81" t="s">
        <v>39</v>
      </c>
      <c r="B21" s="80" t="e">
        <f t="shared" si="0"/>
        <v>#REF!</v>
      </c>
      <c r="C21" s="78" t="e">
        <f>COUNTIF(EQUIPE!#REF!, "PDN")</f>
        <v>#REF!</v>
      </c>
      <c r="D21" s="78" t="e">
        <f>COUNTIF(EQUIPE!#REF!, "PDD")</f>
        <v>#REF!</v>
      </c>
      <c r="E21" s="78" t="e">
        <f>COUNTIF(EQUIPE!#REF!, "FO")</f>
        <v>#REF!</v>
      </c>
      <c r="F21" s="78" t="e">
        <f>COUNTIF(EQUIPE!#REF!, "D")</f>
        <v>#REF!</v>
      </c>
      <c r="G21" s="78" t="e">
        <f>COUNTIF(EQUIPE!#REF!, "M/T")</f>
        <v>#REF!</v>
      </c>
      <c r="H21" s="78" t="e">
        <f>COUNTIF(EQUIPE!#REF!, "PFD")</f>
        <v>#REF!</v>
      </c>
      <c r="I21" s="78" t="e">
        <f>COUNTIF(EQUIPE!#REF!, "M")</f>
        <v>#REF!</v>
      </c>
      <c r="J21" s="78" t="e">
        <f>COUNTIF(EQUIPE!#REF!, "T")</f>
        <v>#REF!</v>
      </c>
      <c r="K21" s="78" t="e">
        <f>COUNTIF(EQUIPE!#REF!, "FE")</f>
        <v>#REF!</v>
      </c>
      <c r="L21" s="78" t="e">
        <f>COUNTIF(EQUIPE!#REF!,"PFN")</f>
        <v>#REF!</v>
      </c>
      <c r="M21" s="78" t="e">
        <f>COUNTIF(EQUIPE!#REF!,"N")</f>
        <v>#REF!</v>
      </c>
    </row>
    <row r="22" spans="1:13" ht="15.75" customHeight="1" x14ac:dyDescent="0.35">
      <c r="A22" s="82" t="s">
        <v>138</v>
      </c>
      <c r="B22" s="80" t="e">
        <f t="shared" si="0"/>
        <v>#REF!</v>
      </c>
      <c r="C22" s="78" t="e">
        <f>COUNTIF(EQUIPE!#REF!, "PDN")</f>
        <v>#REF!</v>
      </c>
      <c r="D22" s="78" t="e">
        <f>COUNTIF(EQUIPE!#REF!, "PDD")</f>
        <v>#REF!</v>
      </c>
      <c r="E22" s="78" t="e">
        <f>COUNTIF(EQUIPE!#REF!, "FO")</f>
        <v>#REF!</v>
      </c>
      <c r="F22" s="78" t="e">
        <f>COUNTIF(EQUIPE!#REF!, "D")</f>
        <v>#REF!</v>
      </c>
      <c r="G22" s="78" t="e">
        <f>COUNTIF(EQUIPE!#REF!, "M/T")</f>
        <v>#REF!</v>
      </c>
      <c r="H22" s="78" t="e">
        <f>COUNTIF(EQUIPE!#REF!, "PFD")</f>
        <v>#REF!</v>
      </c>
      <c r="I22" s="78" t="e">
        <f>COUNTIF(EQUIPE!#REF!, "M")</f>
        <v>#REF!</v>
      </c>
      <c r="J22" s="78" t="e">
        <f>COUNTIF(EQUIPE!#REF!, "T")</f>
        <v>#REF!</v>
      </c>
      <c r="K22" s="78" t="e">
        <f>COUNTIF(EQUIPE!#REF!, "FE")</f>
        <v>#REF!</v>
      </c>
      <c r="L22" s="78" t="e">
        <f>COUNTIF(EQUIPE!#REF!,"PFN")</f>
        <v>#REF!</v>
      </c>
      <c r="M22" s="78" t="e">
        <f>COUNTIF(EQUIPE!#REF!,"N")</f>
        <v>#REF!</v>
      </c>
    </row>
    <row r="23" spans="1:13" ht="15.75" customHeight="1" x14ac:dyDescent="0.35">
      <c r="A23" s="82" t="s">
        <v>43</v>
      </c>
      <c r="B23" s="80" t="e">
        <f t="shared" si="0"/>
        <v>#REF!</v>
      </c>
      <c r="C23" s="78" t="e">
        <f>COUNTIF(EQUIPE!#REF!, "PDN")</f>
        <v>#REF!</v>
      </c>
      <c r="D23" s="78" t="e">
        <f>COUNTIF(EQUIPE!#REF!, "PDD")</f>
        <v>#REF!</v>
      </c>
      <c r="E23" s="78" t="e">
        <f>COUNTIF(EQUIPE!#REF!, "FO")</f>
        <v>#REF!</v>
      </c>
      <c r="F23" s="78" t="e">
        <f>COUNTIF(EQUIPE!#REF!, "D")</f>
        <v>#REF!</v>
      </c>
      <c r="G23" s="78" t="e">
        <f>COUNTIF(EQUIPE!#REF!, "M/T")</f>
        <v>#REF!</v>
      </c>
      <c r="H23" s="78" t="e">
        <f>COUNTIF(EQUIPE!#REF!, "PFD")</f>
        <v>#REF!</v>
      </c>
      <c r="I23" s="78" t="e">
        <f>COUNTIF(EQUIPE!#REF!, "M")</f>
        <v>#REF!</v>
      </c>
      <c r="J23" s="78" t="e">
        <f>COUNTIF(EQUIPE!#REF!, "T")</f>
        <v>#REF!</v>
      </c>
      <c r="K23" s="78" t="e">
        <f>COUNTIF(EQUIPE!#REF!, "FE")</f>
        <v>#REF!</v>
      </c>
      <c r="L23" s="78" t="e">
        <f>COUNTIF(EQUIPE!#REF!,"PFN")</f>
        <v>#REF!</v>
      </c>
      <c r="M23" s="78" t="e">
        <f>COUNTIF(EQUIPE!#REF!,"N")</f>
        <v>#REF!</v>
      </c>
    </row>
    <row r="24" spans="1:13" ht="15.75" customHeight="1" x14ac:dyDescent="0.35">
      <c r="A24" s="82" t="s">
        <v>46</v>
      </c>
      <c r="B24" s="80" t="e">
        <f t="shared" si="0"/>
        <v>#REF!</v>
      </c>
      <c r="C24" s="78" t="e">
        <f>COUNTIF(EQUIPE!#REF!, "PDN")</f>
        <v>#REF!</v>
      </c>
      <c r="D24" s="78" t="e">
        <f>COUNTIF(EQUIPE!#REF!, "PDD")</f>
        <v>#REF!</v>
      </c>
      <c r="E24" s="78" t="e">
        <f>COUNTIF(EQUIPE!#REF!, "FO")</f>
        <v>#REF!</v>
      </c>
      <c r="F24" s="78" t="e">
        <f>COUNTIF(EQUIPE!#REF!, "D")</f>
        <v>#REF!</v>
      </c>
      <c r="G24" s="78" t="e">
        <f>COUNTIF(EQUIPE!#REF!, "M/T")</f>
        <v>#REF!</v>
      </c>
      <c r="H24" s="78" t="e">
        <f>COUNTIF(EQUIPE!#REF!, "PFD")</f>
        <v>#REF!</v>
      </c>
      <c r="I24" s="78" t="e">
        <f>COUNTIF(EQUIPE!#REF!, "M")</f>
        <v>#REF!</v>
      </c>
      <c r="J24" s="78" t="e">
        <f>COUNTIF(EQUIPE!#REF!, "T")</f>
        <v>#REF!</v>
      </c>
      <c r="K24" s="78" t="e">
        <f>COUNTIF(EQUIPE!#REF!, "FE")</f>
        <v>#REF!</v>
      </c>
      <c r="L24" s="78" t="e">
        <f>COUNTIF(EQUIPE!#REF!,"PFN")</f>
        <v>#REF!</v>
      </c>
      <c r="M24" s="78" t="e">
        <f>COUNTIF(EQUIPE!#REF!,"N")</f>
        <v>#REF!</v>
      </c>
    </row>
    <row r="25" spans="1:13" ht="15.75" customHeight="1" x14ac:dyDescent="0.35">
      <c r="A25" s="82" t="s">
        <v>104</v>
      </c>
      <c r="B25" s="80" t="e">
        <f t="shared" si="0"/>
        <v>#REF!</v>
      </c>
      <c r="C25" s="78" t="e">
        <f>COUNTIF(EQUIPE!#REF!, "PDN")</f>
        <v>#REF!</v>
      </c>
      <c r="D25" s="78" t="e">
        <f>COUNTIF(EQUIPE!#REF!, "PDD")</f>
        <v>#REF!</v>
      </c>
      <c r="E25" s="78" t="e">
        <f>COUNTIF(EQUIPE!#REF!, "FO")</f>
        <v>#REF!</v>
      </c>
      <c r="F25" s="78" t="e">
        <f>COUNTIF(EQUIPE!#REF!, "D")</f>
        <v>#REF!</v>
      </c>
      <c r="G25" s="78" t="e">
        <f>COUNTIF(EQUIPE!#REF!, "M/T")</f>
        <v>#REF!</v>
      </c>
      <c r="H25" s="78" t="e">
        <f>COUNTIF(EQUIPE!#REF!, "PFD")</f>
        <v>#REF!</v>
      </c>
      <c r="I25" s="78" t="e">
        <f>COUNTIF(EQUIPE!#REF!, "M")</f>
        <v>#REF!</v>
      </c>
      <c r="J25" s="78" t="e">
        <f>COUNTIF(EQUIPE!#REF!, "T")</f>
        <v>#REF!</v>
      </c>
      <c r="K25" s="78" t="e">
        <f>COUNTIF(EQUIPE!#REF!, "FE")</f>
        <v>#REF!</v>
      </c>
      <c r="L25" s="78" t="e">
        <f>COUNTIF(EQUIPE!#REF!,"PFN")</f>
        <v>#REF!</v>
      </c>
      <c r="M25" s="78" t="e">
        <f>COUNTIF(EQUIPE!#REF!,"N")</f>
        <v>#REF!</v>
      </c>
    </row>
    <row r="26" spans="1:13" ht="15.75" customHeight="1" x14ac:dyDescent="0.35">
      <c r="A26" s="82" t="s">
        <v>47</v>
      </c>
      <c r="B26" s="80" t="e">
        <f t="shared" si="0"/>
        <v>#REF!</v>
      </c>
      <c r="C26" s="78" t="e">
        <f>COUNTIF(EQUIPE!#REF!, "PDN")</f>
        <v>#REF!</v>
      </c>
      <c r="D26" s="78" t="e">
        <f>COUNTIF(EQUIPE!#REF!, "PDD")</f>
        <v>#REF!</v>
      </c>
      <c r="E26" s="78" t="e">
        <f>COUNTIF(EQUIPE!#REF!, "FO")</f>
        <v>#REF!</v>
      </c>
      <c r="F26" s="78" t="e">
        <f>COUNTIF(EQUIPE!#REF!, "D")</f>
        <v>#REF!</v>
      </c>
      <c r="G26" s="78" t="e">
        <f>COUNTIF(EQUIPE!#REF!, "M/T")</f>
        <v>#REF!</v>
      </c>
      <c r="H26" s="78" t="e">
        <f>COUNTIF(EQUIPE!#REF!, "PFD")</f>
        <v>#REF!</v>
      </c>
      <c r="I26" s="78" t="e">
        <f>COUNTIF(EQUIPE!#REF!, "M")</f>
        <v>#REF!</v>
      </c>
      <c r="J26" s="78" t="e">
        <f>COUNTIF(EQUIPE!#REF!, "T")</f>
        <v>#REF!</v>
      </c>
      <c r="K26" s="78" t="e">
        <f>COUNTIF(EQUIPE!#REF!, "FE")</f>
        <v>#REF!</v>
      </c>
      <c r="L26" s="78" t="e">
        <f>COUNTIF(EQUIPE!#REF!,"PFN")</f>
        <v>#REF!</v>
      </c>
      <c r="M26" s="78" t="e">
        <f>COUNTIF(EQUIPE!#REF!,"N")</f>
        <v>#REF!</v>
      </c>
    </row>
    <row r="27" spans="1:13" ht="15.75" customHeight="1" x14ac:dyDescent="0.35">
      <c r="A27" s="82" t="s">
        <v>139</v>
      </c>
      <c r="B27" s="80" t="e">
        <f t="shared" si="0"/>
        <v>#REF!</v>
      </c>
      <c r="C27" s="78" t="e">
        <f>COUNTIF(EQUIPE!#REF!, "PDN")</f>
        <v>#REF!</v>
      </c>
      <c r="D27" s="78" t="e">
        <f>COUNTIF(EQUIPE!#REF!, "PDD")</f>
        <v>#REF!</v>
      </c>
      <c r="E27" s="78" t="e">
        <f>COUNTIF(EQUIPE!#REF!, "FO")</f>
        <v>#REF!</v>
      </c>
      <c r="F27" s="78" t="e">
        <f>COUNTIF(EQUIPE!#REF!, "D")</f>
        <v>#REF!</v>
      </c>
      <c r="G27" s="78" t="e">
        <f>COUNTIF(EQUIPE!#REF!, "M/T")</f>
        <v>#REF!</v>
      </c>
      <c r="H27" s="78" t="e">
        <f>COUNTIF(EQUIPE!#REF!, "PFD")</f>
        <v>#REF!</v>
      </c>
      <c r="I27" s="78" t="e">
        <f>COUNTIF(EQUIPE!#REF!, "M")</f>
        <v>#REF!</v>
      </c>
      <c r="J27" s="78" t="e">
        <f>COUNTIF(EQUIPE!#REF!, "T")</f>
        <v>#REF!</v>
      </c>
      <c r="K27" s="78" t="e">
        <f>COUNTIF(EQUIPE!#REF!, "FE")</f>
        <v>#REF!</v>
      </c>
      <c r="L27" s="78" t="e">
        <f>COUNTIF(EQUIPE!#REF!,"PFN")</f>
        <v>#REF!</v>
      </c>
      <c r="M27" s="78" t="e">
        <f>COUNTIF(EQUIPE!#REF!,"N")</f>
        <v>#REF!</v>
      </c>
    </row>
    <row r="28" spans="1:13" ht="15.75" customHeight="1" x14ac:dyDescent="0.35">
      <c r="A28" s="82" t="s">
        <v>140</v>
      </c>
      <c r="B28" s="80" t="e">
        <f t="shared" si="0"/>
        <v>#REF!</v>
      </c>
      <c r="C28" s="78" t="e">
        <f>COUNTIF(EQUIPE!#REF!, "PDN")</f>
        <v>#REF!</v>
      </c>
      <c r="D28" s="78" t="e">
        <f>COUNTIF(EQUIPE!#REF!, "PDD")</f>
        <v>#REF!</v>
      </c>
      <c r="E28" s="78" t="e">
        <f>COUNTIF(EQUIPE!#REF!, "FO")</f>
        <v>#REF!</v>
      </c>
      <c r="F28" s="78" t="e">
        <f>COUNTIF(EQUIPE!#REF!, "D")</f>
        <v>#REF!</v>
      </c>
      <c r="G28" s="78" t="e">
        <f>COUNTIF(EQUIPE!#REF!, "M/T")</f>
        <v>#REF!</v>
      </c>
      <c r="H28" s="78" t="e">
        <f>COUNTIF(EQUIPE!#REF!, "PFD")</f>
        <v>#REF!</v>
      </c>
      <c r="I28" s="78" t="e">
        <f>COUNTIF(EQUIPE!#REF!, "M")</f>
        <v>#REF!</v>
      </c>
      <c r="J28" s="78" t="e">
        <f>COUNTIF(EQUIPE!#REF!, "T")</f>
        <v>#REF!</v>
      </c>
      <c r="K28" s="78" t="e">
        <f>COUNTIF(EQUIPE!#REF!, "FE")</f>
        <v>#REF!</v>
      </c>
      <c r="L28" s="78" t="e">
        <f>COUNTIF(EQUIPE!#REF!,"PFN")</f>
        <v>#REF!</v>
      </c>
      <c r="M28" s="78" t="e">
        <f>COUNTIF(EQUIPE!#REF!,"N")</f>
        <v>#REF!</v>
      </c>
    </row>
    <row r="29" spans="1:13" ht="15.75" customHeight="1" x14ac:dyDescent="0.35">
      <c r="A29" s="82" t="s">
        <v>141</v>
      </c>
      <c r="B29" s="80" t="e">
        <f t="shared" si="0"/>
        <v>#REF!</v>
      </c>
      <c r="C29" s="78" t="e">
        <f>COUNTIF(EQUIPE!#REF!, "PDN")</f>
        <v>#REF!</v>
      </c>
      <c r="D29" s="78" t="e">
        <f>COUNTIF(EQUIPE!#REF!, "PDD")</f>
        <v>#REF!</v>
      </c>
      <c r="E29" s="78" t="e">
        <f>COUNTIF(EQUIPE!#REF!, "FO")</f>
        <v>#REF!</v>
      </c>
      <c r="F29" s="78" t="e">
        <f>COUNTIF(EQUIPE!#REF!, "D")</f>
        <v>#REF!</v>
      </c>
      <c r="G29" s="78" t="e">
        <f>COUNTIF(EQUIPE!#REF!, "M/T")</f>
        <v>#REF!</v>
      </c>
      <c r="H29" s="78" t="e">
        <f>COUNTIF(EQUIPE!#REF!, "PFD")</f>
        <v>#REF!</v>
      </c>
      <c r="I29" s="78" t="e">
        <f>COUNTIF(EQUIPE!#REF!, "M")</f>
        <v>#REF!</v>
      </c>
      <c r="J29" s="78" t="e">
        <f>COUNTIF(EQUIPE!#REF!, "T")</f>
        <v>#REF!</v>
      </c>
      <c r="K29" s="78" t="e">
        <f>COUNTIF(EQUIPE!#REF!, "FE")</f>
        <v>#REF!</v>
      </c>
      <c r="L29" s="78" t="e">
        <f>COUNTIF(EQUIPE!#REF!,"PFN")</f>
        <v>#REF!</v>
      </c>
      <c r="M29" s="78" t="e">
        <f>COUNTIF(EQUIPE!#REF!,"N")</f>
        <v>#REF!</v>
      </c>
    </row>
    <row r="30" spans="1:13" ht="15.75" customHeight="1" x14ac:dyDescent="0.35">
      <c r="A30" s="82" t="s">
        <v>55</v>
      </c>
      <c r="B30" s="80" t="e">
        <f t="shared" si="0"/>
        <v>#REF!</v>
      </c>
      <c r="C30" s="78" t="e">
        <f>COUNTIF(EQUIPE!#REF!, "PDN")</f>
        <v>#REF!</v>
      </c>
      <c r="D30" s="78" t="e">
        <f>COUNTIF(EQUIPE!#REF!, "PDD")</f>
        <v>#REF!</v>
      </c>
      <c r="E30" s="78" t="e">
        <f>COUNTIF(EQUIPE!#REF!, "FO")</f>
        <v>#REF!</v>
      </c>
      <c r="F30" s="78" t="e">
        <f>COUNTIF(EQUIPE!#REF!, "D")</f>
        <v>#REF!</v>
      </c>
      <c r="G30" s="78" t="e">
        <f>COUNTIF(EQUIPE!#REF!, "M/T")</f>
        <v>#REF!</v>
      </c>
      <c r="H30" s="78" t="e">
        <f>COUNTIF(EQUIPE!#REF!, "PFD")</f>
        <v>#REF!</v>
      </c>
      <c r="I30" s="78" t="e">
        <f>COUNTIF(EQUIPE!#REF!, "M")</f>
        <v>#REF!</v>
      </c>
      <c r="J30" s="78" t="e">
        <f>COUNTIF(EQUIPE!#REF!, "T")</f>
        <v>#REF!</v>
      </c>
      <c r="K30" s="78" t="e">
        <f>COUNTIF(EQUIPE!#REF!, "FE")</f>
        <v>#REF!</v>
      </c>
      <c r="L30" s="78" t="e">
        <f>COUNTIF(EQUIPE!#REF!,"PFN")</f>
        <v>#REF!</v>
      </c>
      <c r="M30" s="78" t="e">
        <f>COUNTIF(EQUIPE!#REF!,"N")</f>
        <v>#REF!</v>
      </c>
    </row>
    <row r="31" spans="1:13" ht="15.75" customHeight="1" x14ac:dyDescent="0.35">
      <c r="A31" s="83"/>
      <c r="B31" s="80" t="e">
        <f t="shared" si="0"/>
        <v>#REF!</v>
      </c>
      <c r="C31" s="78" t="e">
        <f>COUNTIF(EQUIPE!#REF!, "PDN")</f>
        <v>#REF!</v>
      </c>
      <c r="D31" s="78" t="e">
        <f>COUNTIF(EQUIPE!#REF!, "PDD")</f>
        <v>#REF!</v>
      </c>
      <c r="E31" s="78" t="e">
        <f>COUNTIF(EQUIPE!#REF!, "FO")</f>
        <v>#REF!</v>
      </c>
      <c r="F31" s="78" t="e">
        <f>COUNTIF(EQUIPE!#REF!, "D")</f>
        <v>#REF!</v>
      </c>
      <c r="G31" s="78" t="e">
        <f>COUNTIF(EQUIPE!#REF!, "M/T")</f>
        <v>#REF!</v>
      </c>
      <c r="H31" s="78" t="e">
        <f>COUNTIF(EQUIPE!#REF!, "PFD")</f>
        <v>#REF!</v>
      </c>
      <c r="I31" s="78" t="e">
        <f>COUNTIF(EQUIPE!#REF!, "M")</f>
        <v>#REF!</v>
      </c>
      <c r="J31" s="78" t="e">
        <f>COUNTIF(EQUIPE!#REF!, "T")</f>
        <v>#REF!</v>
      </c>
      <c r="K31" s="78" t="e">
        <f>COUNTIF(EQUIPE!#REF!, "FE")</f>
        <v>#REF!</v>
      </c>
      <c r="L31" s="78" t="e">
        <f>COUNTIF(EQUIPE!#REF!,"PFN")</f>
        <v>#REF!</v>
      </c>
      <c r="M31" s="78" t="e">
        <f>COUNTIF(EQUIPE!#REF!,"N")</f>
        <v>#REF!</v>
      </c>
    </row>
    <row r="32" spans="1:13" ht="15.75" customHeight="1" x14ac:dyDescent="0.35">
      <c r="A32" s="79" t="s">
        <v>84</v>
      </c>
      <c r="B32" s="80" t="e">
        <f t="shared" si="0"/>
        <v>#REF!</v>
      </c>
      <c r="C32" s="78" t="e">
        <f>COUNTIF(EQUIPE!#REF!, "PDN")</f>
        <v>#REF!</v>
      </c>
      <c r="D32" s="78" t="e">
        <f>COUNTIF(EQUIPE!#REF!, "PDD")</f>
        <v>#REF!</v>
      </c>
      <c r="E32" s="78" t="e">
        <f>COUNTIF(EQUIPE!#REF!, "FO")</f>
        <v>#REF!</v>
      </c>
      <c r="F32" s="78" t="e">
        <f>COUNTIF(EQUIPE!#REF!, "D")</f>
        <v>#REF!</v>
      </c>
      <c r="G32" s="78" t="e">
        <f>COUNTIF(EQUIPE!#REF!, "M/T")</f>
        <v>#REF!</v>
      </c>
      <c r="H32" s="78" t="e">
        <f>COUNTIF(EQUIPE!#REF!, "PFD")</f>
        <v>#REF!</v>
      </c>
      <c r="I32" s="78" t="e">
        <f>COUNTIF(EQUIPE!#REF!, "M")</f>
        <v>#REF!</v>
      </c>
      <c r="J32" s="78" t="e">
        <f>COUNTIF(EQUIPE!#REF!, "T")</f>
        <v>#REF!</v>
      </c>
      <c r="K32" s="78" t="e">
        <f>COUNTIF(EQUIPE!#REF!, "FE")</f>
        <v>#REF!</v>
      </c>
      <c r="L32" s="78" t="e">
        <f>COUNTIF(EQUIPE!#REF!,"PFN")</f>
        <v>#REF!</v>
      </c>
      <c r="M32" s="78" t="e">
        <f>COUNTIF(EQUIPE!#REF!,"N")</f>
        <v>#REF!</v>
      </c>
    </row>
    <row r="33" spans="1:13" ht="15.75" customHeight="1" x14ac:dyDescent="0.35">
      <c r="A33" s="79" t="s">
        <v>60</v>
      </c>
      <c r="B33" s="80" t="e">
        <f t="shared" si="0"/>
        <v>#REF!</v>
      </c>
      <c r="C33" s="78" t="e">
        <f>COUNTIF(EQUIPE!#REF!, "PDN")</f>
        <v>#REF!</v>
      </c>
      <c r="D33" s="78" t="e">
        <f>COUNTIF(EQUIPE!#REF!, "PDD")</f>
        <v>#REF!</v>
      </c>
      <c r="E33" s="78" t="e">
        <f>COUNTIF(EQUIPE!#REF!, "FO")</f>
        <v>#REF!</v>
      </c>
      <c r="F33" s="78" t="e">
        <f>COUNTIF(EQUIPE!#REF!, "D")</f>
        <v>#REF!</v>
      </c>
      <c r="G33" s="78" t="e">
        <f>COUNTIF(EQUIPE!#REF!, "M/T")</f>
        <v>#REF!</v>
      </c>
      <c r="H33" s="78" t="e">
        <f>COUNTIF(EQUIPE!#REF!, "PFD")</f>
        <v>#REF!</v>
      </c>
      <c r="I33" s="78" t="e">
        <f>COUNTIF(EQUIPE!#REF!, "M")</f>
        <v>#REF!</v>
      </c>
      <c r="J33" s="78" t="e">
        <f>COUNTIF(EQUIPE!#REF!, "T")</f>
        <v>#REF!</v>
      </c>
      <c r="K33" s="78" t="e">
        <f>COUNTIF(EQUIPE!#REF!, "FE")</f>
        <v>#REF!</v>
      </c>
      <c r="L33" s="78" t="e">
        <f>COUNTIF(EQUIPE!#REF!,"PFN")</f>
        <v>#REF!</v>
      </c>
      <c r="M33" s="78" t="e">
        <f>COUNTIF(EQUIPE!#REF!,"N")</f>
        <v>#REF!</v>
      </c>
    </row>
    <row r="34" spans="1:13" ht="15.75" customHeight="1" x14ac:dyDescent="0.35">
      <c r="A34" s="84" t="s">
        <v>49</v>
      </c>
      <c r="B34" s="80" t="e">
        <f t="shared" si="0"/>
        <v>#REF!</v>
      </c>
      <c r="C34" s="78" t="e">
        <f>COUNTIF(EQUIPE!#REF!, "PDN")</f>
        <v>#REF!</v>
      </c>
      <c r="D34" s="78" t="e">
        <f>COUNTIF(EQUIPE!#REF!, "PDD")</f>
        <v>#REF!</v>
      </c>
      <c r="E34" s="78" t="e">
        <f>COUNTIF(EQUIPE!#REF!, "FO")</f>
        <v>#REF!</v>
      </c>
      <c r="F34" s="78" t="e">
        <f>COUNTIF(EQUIPE!#REF!, "D")</f>
        <v>#REF!</v>
      </c>
      <c r="G34" s="78" t="e">
        <f>COUNTIF(EQUIPE!#REF!, "M/T")</f>
        <v>#REF!</v>
      </c>
      <c r="H34" s="78" t="e">
        <f>COUNTIF(EQUIPE!#REF!, "PFD")</f>
        <v>#REF!</v>
      </c>
      <c r="I34" s="78" t="e">
        <f>COUNTIF(EQUIPE!#REF!, "M")</f>
        <v>#REF!</v>
      </c>
      <c r="J34" s="78" t="e">
        <f>COUNTIF(EQUIPE!#REF!, "T")</f>
        <v>#REF!</v>
      </c>
      <c r="K34" s="78" t="e">
        <f>COUNTIF(EQUIPE!#REF!, "FE")</f>
        <v>#REF!</v>
      </c>
      <c r="L34" s="78" t="e">
        <f>COUNTIF(EQUIPE!#REF!,"PFN")</f>
        <v>#REF!</v>
      </c>
      <c r="M34" s="78" t="e">
        <f>COUNTIF(EQUIPE!#REF!,"N")</f>
        <v>#REF!</v>
      </c>
    </row>
    <row r="35" spans="1:13" ht="15.75" customHeight="1" x14ac:dyDescent="0.35">
      <c r="A35" s="79" t="s">
        <v>142</v>
      </c>
      <c r="B35" s="80" t="e">
        <f t="shared" si="0"/>
        <v>#REF!</v>
      </c>
      <c r="C35" s="78" t="e">
        <f>COUNTIF(EQUIPE!#REF!, "PDN")</f>
        <v>#REF!</v>
      </c>
      <c r="D35" s="78" t="e">
        <f>COUNTIF(EQUIPE!#REF!, "PDD")</f>
        <v>#REF!</v>
      </c>
      <c r="E35" s="78" t="e">
        <f>COUNTIF(EQUIPE!#REF!, "FO")</f>
        <v>#REF!</v>
      </c>
      <c r="F35" s="78" t="e">
        <f>COUNTIF(EQUIPE!#REF!, "D")</f>
        <v>#REF!</v>
      </c>
      <c r="G35" s="78" t="e">
        <f>COUNTIF(EQUIPE!#REF!, "M/T")</f>
        <v>#REF!</v>
      </c>
      <c r="H35" s="78" t="e">
        <f>COUNTIF(EQUIPE!#REF!, "PFD")</f>
        <v>#REF!</v>
      </c>
      <c r="I35" s="78" t="e">
        <f>COUNTIF(EQUIPE!#REF!, "M")</f>
        <v>#REF!</v>
      </c>
      <c r="J35" s="78" t="e">
        <f>COUNTIF(EQUIPE!#REF!, "T")</f>
        <v>#REF!</v>
      </c>
      <c r="K35" s="78" t="e">
        <f>COUNTIF(EQUIPE!#REF!, "FE")</f>
        <v>#REF!</v>
      </c>
      <c r="L35" s="78" t="e">
        <f>COUNTIF(EQUIPE!#REF!,"PFN")</f>
        <v>#REF!</v>
      </c>
      <c r="M35" s="78" t="e">
        <f>COUNTIF(EQUIPE!#REF!,"N")</f>
        <v>#REF!</v>
      </c>
    </row>
    <row r="36" spans="1:13" ht="15.75" customHeight="1" x14ac:dyDescent="0.35">
      <c r="A36" s="79" t="s">
        <v>50</v>
      </c>
      <c r="B36" s="80" t="e">
        <f t="shared" si="0"/>
        <v>#REF!</v>
      </c>
      <c r="C36" s="78" t="e">
        <f>COUNTIF(EQUIPE!#REF!, "PDN")</f>
        <v>#REF!</v>
      </c>
      <c r="D36" s="78" t="e">
        <f>COUNTIF(EQUIPE!#REF!, "PDD")</f>
        <v>#REF!</v>
      </c>
      <c r="E36" s="78" t="e">
        <f>COUNTIF(EQUIPE!#REF!, "FO")</f>
        <v>#REF!</v>
      </c>
      <c r="F36" s="78" t="e">
        <f>COUNTIF(EQUIPE!#REF!, "D")</f>
        <v>#REF!</v>
      </c>
      <c r="G36" s="78" t="e">
        <f>COUNTIF(EQUIPE!#REF!, "M/T")</f>
        <v>#REF!</v>
      </c>
      <c r="H36" s="78" t="e">
        <f>COUNTIF(EQUIPE!#REF!, "PFD")</f>
        <v>#REF!</v>
      </c>
      <c r="I36" s="78" t="e">
        <f>COUNTIF(EQUIPE!#REF!, "M")</f>
        <v>#REF!</v>
      </c>
      <c r="J36" s="78" t="e">
        <f>COUNTIF(EQUIPE!#REF!, "T")</f>
        <v>#REF!</v>
      </c>
      <c r="K36" s="78" t="e">
        <f>COUNTIF(EQUIPE!#REF!, "FE")</f>
        <v>#REF!</v>
      </c>
      <c r="L36" s="78" t="e">
        <f>COUNTIF(EQUIPE!#REF!,"PFN")</f>
        <v>#REF!</v>
      </c>
      <c r="M36" s="78" t="e">
        <f>COUNTIF(EQUIPE!#REF!,"N")</f>
        <v>#REF!</v>
      </c>
    </row>
    <row r="37" spans="1:13" ht="15.75" customHeight="1" x14ac:dyDescent="0.35">
      <c r="A37" s="82" t="s">
        <v>143</v>
      </c>
      <c r="B37" s="80" t="e">
        <f t="shared" si="0"/>
        <v>#REF!</v>
      </c>
      <c r="C37" s="78" t="e">
        <f>COUNTIF(EQUIPE!#REF!, "PDN")</f>
        <v>#REF!</v>
      </c>
      <c r="D37" s="78" t="e">
        <f>COUNTIF(EQUIPE!#REF!, "PDD")</f>
        <v>#REF!</v>
      </c>
      <c r="E37" s="78" t="e">
        <f>COUNTIF(EQUIPE!#REF!, "FO")</f>
        <v>#REF!</v>
      </c>
      <c r="F37" s="78" t="e">
        <f>COUNTIF(EQUIPE!#REF!, "D")</f>
        <v>#REF!</v>
      </c>
      <c r="G37" s="78" t="e">
        <f>COUNTIF(EQUIPE!#REF!, "M/T")</f>
        <v>#REF!</v>
      </c>
      <c r="H37" s="78" t="e">
        <f>COUNTIF(EQUIPE!#REF!, "PFD")</f>
        <v>#REF!</v>
      </c>
      <c r="I37" s="78" t="e">
        <f>COUNTIF(EQUIPE!#REF!, "M")</f>
        <v>#REF!</v>
      </c>
      <c r="J37" s="78" t="e">
        <f>COUNTIF(EQUIPE!#REF!, "T")</f>
        <v>#REF!</v>
      </c>
      <c r="K37" s="78" t="e">
        <f>COUNTIF(EQUIPE!#REF!, "FE")</f>
        <v>#REF!</v>
      </c>
      <c r="L37" s="78" t="e">
        <f>COUNTIF(EQUIPE!#REF!,"PFN")</f>
        <v>#REF!</v>
      </c>
      <c r="M37" s="78" t="e">
        <f>COUNTIF(EQUIPE!#REF!,"N")</f>
        <v>#REF!</v>
      </c>
    </row>
    <row r="38" spans="1:13" ht="15.75" customHeight="1" x14ac:dyDescent="0.35">
      <c r="A38" s="79" t="s">
        <v>144</v>
      </c>
      <c r="B38" s="80" t="e">
        <f t="shared" si="0"/>
        <v>#REF!</v>
      </c>
      <c r="C38" s="78" t="e">
        <f>COUNTIF(EQUIPE!#REF!, "PDN")</f>
        <v>#REF!</v>
      </c>
      <c r="D38" s="78" t="e">
        <f>COUNTIF(EQUIPE!#REF!, "PDD")</f>
        <v>#REF!</v>
      </c>
      <c r="E38" s="78" t="e">
        <f>COUNTIF(EQUIPE!#REF!, "FO")</f>
        <v>#REF!</v>
      </c>
      <c r="F38" s="78" t="e">
        <f>COUNTIF(EQUIPE!#REF!, "D")</f>
        <v>#REF!</v>
      </c>
      <c r="G38" s="78" t="e">
        <f>COUNTIF(EQUIPE!#REF!, "M/T")</f>
        <v>#REF!</v>
      </c>
      <c r="H38" s="78" t="e">
        <f>COUNTIF(EQUIPE!#REF!, "PFD")</f>
        <v>#REF!</v>
      </c>
      <c r="I38" s="78" t="e">
        <f>COUNTIF(EQUIPE!#REF!, "M")</f>
        <v>#REF!</v>
      </c>
      <c r="J38" s="78" t="e">
        <f>COUNTIF(EQUIPE!#REF!, "T")</f>
        <v>#REF!</v>
      </c>
      <c r="K38" s="78" t="e">
        <f>COUNTIF(EQUIPE!#REF!, "FE")</f>
        <v>#REF!</v>
      </c>
      <c r="L38" s="78" t="e">
        <f>COUNTIF(EQUIPE!#REF!,"PFN")</f>
        <v>#REF!</v>
      </c>
      <c r="M38" s="78" t="e">
        <f>COUNTIF(EQUIPE!#REF!,"N")</f>
        <v>#REF!</v>
      </c>
    </row>
    <row r="39" spans="1:13" ht="15.75" customHeight="1" x14ac:dyDescent="0.35">
      <c r="A39" s="79" t="s">
        <v>52</v>
      </c>
      <c r="B39" s="80" t="e">
        <f t="shared" si="0"/>
        <v>#REF!</v>
      </c>
      <c r="C39" s="78" t="e">
        <f>COUNTIF(EQUIPE!#REF!, "PDN")</f>
        <v>#REF!</v>
      </c>
      <c r="D39" s="78" t="e">
        <f>COUNTIF(EQUIPE!#REF!, "PDD")</f>
        <v>#REF!</v>
      </c>
      <c r="E39" s="78" t="e">
        <f>COUNTIF(EQUIPE!#REF!, "FO")</f>
        <v>#REF!</v>
      </c>
      <c r="F39" s="78" t="e">
        <f>COUNTIF(EQUIPE!#REF!, "D")</f>
        <v>#REF!</v>
      </c>
      <c r="G39" s="78" t="e">
        <f>COUNTIF(EQUIPE!#REF!, "M/T")</f>
        <v>#REF!</v>
      </c>
      <c r="H39" s="78" t="e">
        <f>COUNTIF(EQUIPE!#REF!, "PFD")</f>
        <v>#REF!</v>
      </c>
      <c r="I39" s="78" t="e">
        <f>COUNTIF(EQUIPE!#REF!, "M")</f>
        <v>#REF!</v>
      </c>
      <c r="J39" s="78" t="e">
        <f>COUNTIF(EQUIPE!#REF!, "T")</f>
        <v>#REF!</v>
      </c>
      <c r="K39" s="78" t="e">
        <f>COUNTIF(EQUIPE!#REF!, "FE")</f>
        <v>#REF!</v>
      </c>
      <c r="L39" s="78" t="e">
        <f>COUNTIF(EQUIPE!#REF!,"PFN")</f>
        <v>#REF!</v>
      </c>
      <c r="M39" s="78" t="e">
        <f>COUNTIF(EQUIPE!#REF!,"N")</f>
        <v>#REF!</v>
      </c>
    </row>
    <row r="40" spans="1:13" ht="15.75" customHeight="1" x14ac:dyDescent="0.35">
      <c r="A40" s="79" t="s">
        <v>99</v>
      </c>
      <c r="B40" s="80" t="e">
        <f t="shared" si="0"/>
        <v>#REF!</v>
      </c>
      <c r="C40" s="78" t="e">
        <f>COUNTIF(EQUIPE!#REF!, "PDN")</f>
        <v>#REF!</v>
      </c>
      <c r="D40" s="78" t="e">
        <f>COUNTIF(EQUIPE!#REF!, "PDD")</f>
        <v>#REF!</v>
      </c>
      <c r="E40" s="78" t="e">
        <f>COUNTIF(EQUIPE!#REF!, "FO")</f>
        <v>#REF!</v>
      </c>
      <c r="F40" s="78" t="e">
        <f>COUNTIF(EQUIPE!#REF!, "D")</f>
        <v>#REF!</v>
      </c>
      <c r="G40" s="78" t="e">
        <f>COUNTIF(EQUIPE!#REF!, "M/T")</f>
        <v>#REF!</v>
      </c>
      <c r="H40" s="78" t="e">
        <f>COUNTIF(EQUIPE!#REF!, "PFD")</f>
        <v>#REF!</v>
      </c>
      <c r="I40" s="78" t="e">
        <f>COUNTIF(EQUIPE!#REF!, "M")</f>
        <v>#REF!</v>
      </c>
      <c r="J40" s="78" t="e">
        <f>COUNTIF(EQUIPE!#REF!, "T")</f>
        <v>#REF!</v>
      </c>
      <c r="K40" s="78" t="e">
        <f>COUNTIF(EQUIPE!#REF!, "FE")</f>
        <v>#REF!</v>
      </c>
      <c r="L40" s="78" t="e">
        <f>COUNTIF(EQUIPE!#REF!,"PFN")</f>
        <v>#REF!</v>
      </c>
      <c r="M40" s="78" t="e">
        <f>COUNTIF(EQUIPE!#REF!,"N")</f>
        <v>#REF!</v>
      </c>
    </row>
    <row r="41" spans="1:13" ht="15.75" customHeight="1" x14ac:dyDescent="0.35">
      <c r="A41" s="79" t="s">
        <v>145</v>
      </c>
      <c r="B41" s="80" t="e">
        <f t="shared" si="0"/>
        <v>#REF!</v>
      </c>
      <c r="C41" s="78" t="e">
        <f>COUNTIF(EQUIPE!#REF!, "PDN")</f>
        <v>#REF!</v>
      </c>
      <c r="D41" s="78" t="e">
        <f>COUNTIF(EQUIPE!#REF!, "PDD")</f>
        <v>#REF!</v>
      </c>
      <c r="E41" s="78" t="e">
        <f>COUNTIF(EQUIPE!#REF!, "FO")</f>
        <v>#REF!</v>
      </c>
      <c r="F41" s="78" t="e">
        <f>COUNTIF(EQUIPE!#REF!, "D")</f>
        <v>#REF!</v>
      </c>
      <c r="G41" s="78" t="e">
        <f>COUNTIF(EQUIPE!#REF!, "M/T")</f>
        <v>#REF!</v>
      </c>
      <c r="H41" s="78" t="e">
        <f>COUNTIF(EQUIPE!#REF!, "PFD")</f>
        <v>#REF!</v>
      </c>
      <c r="I41" s="78" t="e">
        <f>COUNTIF(EQUIPE!#REF!, "M")</f>
        <v>#REF!</v>
      </c>
      <c r="J41" s="78" t="e">
        <f>COUNTIF(EQUIPE!#REF!, "T")</f>
        <v>#REF!</v>
      </c>
      <c r="K41" s="78" t="e">
        <f>COUNTIF(EQUIPE!#REF!, "FE")</f>
        <v>#REF!</v>
      </c>
      <c r="L41" s="78" t="e">
        <f>COUNTIF(EQUIPE!#REF!,"PFN")</f>
        <v>#REF!</v>
      </c>
      <c r="M41" s="78" t="e">
        <f>COUNTIF(EQUIPE!#REF!,"N")</f>
        <v>#REF!</v>
      </c>
    </row>
    <row r="42" spans="1:13" ht="15.75" customHeight="1" x14ac:dyDescent="0.35">
      <c r="A42" s="79" t="s">
        <v>146</v>
      </c>
      <c r="B42" s="80" t="e">
        <f t="shared" si="0"/>
        <v>#REF!</v>
      </c>
      <c r="C42" s="78" t="e">
        <f>COUNTIF(EQUIPE!#REF!, "PDN")</f>
        <v>#REF!</v>
      </c>
      <c r="D42" s="78" t="e">
        <f>COUNTIF(EQUIPE!#REF!, "PDD")</f>
        <v>#REF!</v>
      </c>
      <c r="E42" s="78" t="e">
        <f>COUNTIF(EQUIPE!#REF!, "FO")</f>
        <v>#REF!</v>
      </c>
      <c r="F42" s="78" t="e">
        <f>COUNTIF(EQUIPE!#REF!, "D")</f>
        <v>#REF!</v>
      </c>
      <c r="G42" s="78" t="e">
        <f>COUNTIF(EQUIPE!#REF!, "M/T")</f>
        <v>#REF!</v>
      </c>
      <c r="H42" s="78" t="e">
        <f>COUNTIF(EQUIPE!#REF!, "PFD")</f>
        <v>#REF!</v>
      </c>
      <c r="I42" s="78" t="e">
        <f>COUNTIF(EQUIPE!#REF!, "M")</f>
        <v>#REF!</v>
      </c>
      <c r="J42" s="78" t="e">
        <f>COUNTIF(EQUIPE!#REF!, "T")</f>
        <v>#REF!</v>
      </c>
      <c r="K42" s="78" t="e">
        <f>COUNTIF(EQUIPE!#REF!, "FE")</f>
        <v>#REF!</v>
      </c>
      <c r="L42" s="78" t="e">
        <f>COUNTIF(EQUIPE!#REF!,"PFN")</f>
        <v>#REF!</v>
      </c>
      <c r="M42" s="78" t="e">
        <f>COUNTIF(EQUIPE!#REF!,"N")</f>
        <v>#REF!</v>
      </c>
    </row>
    <row r="43" spans="1:13" ht="15.75" customHeight="1" x14ac:dyDescent="0.35">
      <c r="A43" s="79" t="s">
        <v>147</v>
      </c>
      <c r="B43" s="80" t="e">
        <f t="shared" si="0"/>
        <v>#REF!</v>
      </c>
      <c r="C43" s="78" t="e">
        <f>COUNTIF(EQUIPE!#REF!, "PDN")</f>
        <v>#REF!</v>
      </c>
      <c r="D43" s="78" t="e">
        <f>COUNTIF(EQUIPE!#REF!, "PDD")</f>
        <v>#REF!</v>
      </c>
      <c r="E43" s="78" t="e">
        <f>COUNTIF(EQUIPE!#REF!, "FO")</f>
        <v>#REF!</v>
      </c>
      <c r="F43" s="78" t="e">
        <f>COUNTIF(EQUIPE!#REF!, "D")</f>
        <v>#REF!</v>
      </c>
      <c r="G43" s="78" t="e">
        <f>COUNTIF(EQUIPE!#REF!, "M/T")</f>
        <v>#REF!</v>
      </c>
      <c r="H43" s="78" t="e">
        <f>COUNTIF(EQUIPE!#REF!, "PFD")</f>
        <v>#REF!</v>
      </c>
      <c r="I43" s="78" t="e">
        <f>COUNTIF(EQUIPE!#REF!, "M")</f>
        <v>#REF!</v>
      </c>
      <c r="J43" s="78" t="e">
        <f>COUNTIF(EQUIPE!#REF!, "T")</f>
        <v>#REF!</v>
      </c>
      <c r="K43" s="78" t="e">
        <f>COUNTIF(EQUIPE!#REF!, "FE")</f>
        <v>#REF!</v>
      </c>
      <c r="L43" s="78" t="e">
        <f>COUNTIF(EQUIPE!#REF!,"PFN")</f>
        <v>#REF!</v>
      </c>
      <c r="M43" s="78" t="e">
        <f>COUNTIF(EQUIPE!#REF!,"N")</f>
        <v>#REF!</v>
      </c>
    </row>
    <row r="44" spans="1:13" ht="15.75" customHeight="1" x14ac:dyDescent="0.35">
      <c r="A44" s="79" t="s">
        <v>58</v>
      </c>
      <c r="B44" s="80" t="e">
        <f t="shared" si="0"/>
        <v>#REF!</v>
      </c>
      <c r="C44" s="78" t="e">
        <f>COUNTIF(EQUIPE!#REF!, "PDN")</f>
        <v>#REF!</v>
      </c>
      <c r="D44" s="78" t="e">
        <f>COUNTIF(EQUIPE!#REF!, "PDD")</f>
        <v>#REF!</v>
      </c>
      <c r="E44" s="78" t="e">
        <f>COUNTIF(EQUIPE!#REF!, "FO")</f>
        <v>#REF!</v>
      </c>
      <c r="F44" s="78" t="e">
        <f>COUNTIF(EQUIPE!#REF!, "D")</f>
        <v>#REF!</v>
      </c>
      <c r="G44" s="78" t="e">
        <f>COUNTIF(EQUIPE!#REF!, "M/T")</f>
        <v>#REF!</v>
      </c>
      <c r="H44" s="78" t="e">
        <f>COUNTIF(EQUIPE!#REF!, "PFD")</f>
        <v>#REF!</v>
      </c>
      <c r="I44" s="78" t="e">
        <f>COUNTIF(EQUIPE!#REF!, "M")</f>
        <v>#REF!</v>
      </c>
      <c r="J44" s="78" t="e">
        <f>COUNTIF(EQUIPE!#REF!, "T")</f>
        <v>#REF!</v>
      </c>
      <c r="K44" s="78" t="e">
        <f>COUNTIF(EQUIPE!#REF!, "FE")</f>
        <v>#REF!</v>
      </c>
      <c r="L44" s="78" t="e">
        <f>COUNTIF(EQUIPE!#REF!,"PFN")</f>
        <v>#REF!</v>
      </c>
      <c r="M44" s="78" t="e">
        <f>COUNTIF(EQUIPE!#REF!,"N")</f>
        <v>#REF!</v>
      </c>
    </row>
    <row r="45" spans="1:13" ht="15.75" customHeight="1" x14ac:dyDescent="0.35">
      <c r="A45" s="79" t="s">
        <v>97</v>
      </c>
      <c r="B45" s="80" t="e">
        <f t="shared" si="0"/>
        <v>#REF!</v>
      </c>
      <c r="C45" s="78" t="e">
        <f>COUNTIF(EQUIPE!#REF!, "PDN")</f>
        <v>#REF!</v>
      </c>
      <c r="D45" s="78" t="e">
        <f>COUNTIF(EQUIPE!#REF!, "PDD")</f>
        <v>#REF!</v>
      </c>
      <c r="E45" s="78" t="e">
        <f>COUNTIF(EQUIPE!#REF!, "FO")</f>
        <v>#REF!</v>
      </c>
      <c r="F45" s="78" t="e">
        <f>COUNTIF(EQUIPE!#REF!, "D")</f>
        <v>#REF!</v>
      </c>
      <c r="G45" s="78" t="e">
        <f>COUNTIF(EQUIPE!#REF!, "M/T")</f>
        <v>#REF!</v>
      </c>
      <c r="H45" s="78" t="e">
        <f>COUNTIF(EQUIPE!#REF!, "PFD")</f>
        <v>#REF!</v>
      </c>
      <c r="I45" s="78" t="e">
        <f>COUNTIF(EQUIPE!#REF!, "M")</f>
        <v>#REF!</v>
      </c>
      <c r="J45" s="78" t="e">
        <f>COUNTIF(EQUIPE!#REF!, "T")</f>
        <v>#REF!</v>
      </c>
      <c r="K45" s="78" t="e">
        <f>COUNTIF(EQUIPE!#REF!, "FE")</f>
        <v>#REF!</v>
      </c>
      <c r="L45" s="78" t="e">
        <f>COUNTIF(EQUIPE!#REF!,"PFN")</f>
        <v>#REF!</v>
      </c>
      <c r="M45" s="78" t="e">
        <f>COUNTIF(EQUIPE!#REF!,"N")</f>
        <v>#REF!</v>
      </c>
    </row>
    <row r="46" spans="1:13" ht="15.75" customHeight="1" x14ac:dyDescent="0.35">
      <c r="A46" s="81" t="s">
        <v>148</v>
      </c>
      <c r="B46" s="80" t="e">
        <f t="shared" si="0"/>
        <v>#REF!</v>
      </c>
      <c r="C46" s="78" t="e">
        <f>COUNTIF(EQUIPE!#REF!, "PDN")</f>
        <v>#REF!</v>
      </c>
      <c r="D46" s="78" t="e">
        <f>COUNTIF(EQUIPE!#REF!, "PDD")</f>
        <v>#REF!</v>
      </c>
      <c r="E46" s="78" t="e">
        <f>COUNTIF(EQUIPE!#REF!, "FO")</f>
        <v>#REF!</v>
      </c>
      <c r="F46" s="78" t="e">
        <f>COUNTIF(EQUIPE!#REF!, "D")</f>
        <v>#REF!</v>
      </c>
      <c r="G46" s="78" t="e">
        <f>COUNTIF(EQUIPE!#REF!, "M/T")</f>
        <v>#REF!</v>
      </c>
      <c r="H46" s="78" t="e">
        <f>COUNTIF(EQUIPE!#REF!, "PFD")</f>
        <v>#REF!</v>
      </c>
      <c r="I46" s="78" t="e">
        <f>COUNTIF(EQUIPE!#REF!, "M")</f>
        <v>#REF!</v>
      </c>
      <c r="J46" s="78" t="e">
        <f>COUNTIF(EQUIPE!#REF!, "T")</f>
        <v>#REF!</v>
      </c>
      <c r="K46" s="78" t="e">
        <f>COUNTIF(EQUIPE!#REF!, "FE")</f>
        <v>#REF!</v>
      </c>
      <c r="L46" s="78" t="e">
        <f>COUNTIF(EQUIPE!#REF!,"PFN")</f>
        <v>#REF!</v>
      </c>
      <c r="M46" s="78" t="e">
        <f>COUNTIF(EQUIPE!#REF!,"N")</f>
        <v>#REF!</v>
      </c>
    </row>
    <row r="47" spans="1:13" ht="15.75" customHeight="1" x14ac:dyDescent="0.35">
      <c r="A47" s="79" t="s">
        <v>149</v>
      </c>
      <c r="B47" s="80" t="e">
        <f t="shared" si="0"/>
        <v>#REF!</v>
      </c>
      <c r="C47" s="78" t="e">
        <f>COUNTIF(EQUIPE!#REF!, "PDN")</f>
        <v>#REF!</v>
      </c>
      <c r="D47" s="78" t="e">
        <f>COUNTIF(EQUIPE!#REF!, "PDD")</f>
        <v>#REF!</v>
      </c>
      <c r="E47" s="78" t="e">
        <f>COUNTIF(EQUIPE!#REF!, "FO")</f>
        <v>#REF!</v>
      </c>
      <c r="F47" s="78" t="e">
        <f>COUNTIF(EQUIPE!#REF!, "D")</f>
        <v>#REF!</v>
      </c>
      <c r="G47" s="78" t="e">
        <f>COUNTIF(EQUIPE!#REF!, "M/T")</f>
        <v>#REF!</v>
      </c>
      <c r="H47" s="78" t="e">
        <f>COUNTIF(EQUIPE!#REF!, "PFD")</f>
        <v>#REF!</v>
      </c>
      <c r="I47" s="78" t="e">
        <f>COUNTIF(EQUIPE!#REF!, "M")</f>
        <v>#REF!</v>
      </c>
      <c r="J47" s="78" t="e">
        <f>COUNTIF(EQUIPE!#REF!, "T")</f>
        <v>#REF!</v>
      </c>
      <c r="K47" s="78" t="e">
        <f>COUNTIF(EQUIPE!#REF!, "FE")</f>
        <v>#REF!</v>
      </c>
      <c r="L47" s="78" t="e">
        <f>COUNTIF(EQUIPE!#REF!,"PFN")</f>
        <v>#REF!</v>
      </c>
      <c r="M47" s="78" t="e">
        <f>COUNTIF(EQUIPE!#REF!,"N")</f>
        <v>#REF!</v>
      </c>
    </row>
    <row r="48" spans="1:13" ht="15.75" customHeight="1" x14ac:dyDescent="0.35">
      <c r="A48" s="79" t="s">
        <v>61</v>
      </c>
      <c r="B48" s="80" t="e">
        <f t="shared" si="0"/>
        <v>#REF!</v>
      </c>
      <c r="C48" s="78" t="e">
        <f>COUNTIF(EQUIPE!#REF!, "PDN")</f>
        <v>#REF!</v>
      </c>
      <c r="D48" s="78" t="e">
        <f>COUNTIF(EQUIPE!#REF!, "PDD")</f>
        <v>#REF!</v>
      </c>
      <c r="E48" s="78" t="e">
        <f>COUNTIF(EQUIPE!#REF!, "FO")</f>
        <v>#REF!</v>
      </c>
      <c r="F48" s="78" t="e">
        <f>COUNTIF(EQUIPE!#REF!, "D")</f>
        <v>#REF!</v>
      </c>
      <c r="G48" s="78" t="e">
        <f>COUNTIF(EQUIPE!#REF!, "M/T")</f>
        <v>#REF!</v>
      </c>
      <c r="H48" s="78" t="e">
        <f>COUNTIF(EQUIPE!#REF!, "PFD")</f>
        <v>#REF!</v>
      </c>
      <c r="I48" s="78" t="e">
        <f>COUNTIF(EQUIPE!#REF!, "M")</f>
        <v>#REF!</v>
      </c>
      <c r="J48" s="78" t="e">
        <f>COUNTIF(EQUIPE!#REF!, "T")</f>
        <v>#REF!</v>
      </c>
      <c r="K48" s="78" t="e">
        <f>COUNTIF(EQUIPE!#REF!, "FE")</f>
        <v>#REF!</v>
      </c>
      <c r="L48" s="78" t="e">
        <f>COUNTIF(EQUIPE!#REF!,"PFN")</f>
        <v>#REF!</v>
      </c>
      <c r="M48" s="78" t="e">
        <f>COUNTIF(EQUIPE!#REF!,"N")</f>
        <v>#REF!</v>
      </c>
    </row>
    <row r="49" spans="1:13" ht="15.75" customHeight="1" x14ac:dyDescent="0.35">
      <c r="A49" s="81" t="s">
        <v>62</v>
      </c>
      <c r="B49" s="80" t="e">
        <f t="shared" si="0"/>
        <v>#REF!</v>
      </c>
      <c r="C49" s="78" t="e">
        <f>COUNTIF(EQUIPE!#REF!, "PDN")</f>
        <v>#REF!</v>
      </c>
      <c r="D49" s="78" t="e">
        <f>COUNTIF(EQUIPE!#REF!, "PDD")</f>
        <v>#REF!</v>
      </c>
      <c r="E49" s="78" t="e">
        <f>COUNTIF(EQUIPE!#REF!, "FO")</f>
        <v>#REF!</v>
      </c>
      <c r="F49" s="78" t="e">
        <f>COUNTIF(EQUIPE!#REF!, "D")</f>
        <v>#REF!</v>
      </c>
      <c r="G49" s="78" t="e">
        <f>COUNTIF(EQUIPE!#REF!, "M/T")</f>
        <v>#REF!</v>
      </c>
      <c r="H49" s="78" t="e">
        <f>COUNTIF(EQUIPE!#REF!, "PFD")</f>
        <v>#REF!</v>
      </c>
      <c r="I49" s="78" t="e">
        <f>COUNTIF(EQUIPE!#REF!, "M")</f>
        <v>#REF!</v>
      </c>
      <c r="J49" s="78" t="e">
        <f>COUNTIF(EQUIPE!#REF!, "T")</f>
        <v>#REF!</v>
      </c>
      <c r="K49" s="78" t="e">
        <f>COUNTIF(EQUIPE!#REF!, "FE")</f>
        <v>#REF!</v>
      </c>
      <c r="L49" s="78" t="e">
        <f>COUNTIF(EQUIPE!#REF!,"PFN")</f>
        <v>#REF!</v>
      </c>
      <c r="M49" s="78" t="e">
        <f>COUNTIF(EQUIPE!#REF!,"N")</f>
        <v>#REF!</v>
      </c>
    </row>
    <row r="50" spans="1:13" ht="15.75" customHeight="1" x14ac:dyDescent="0.35">
      <c r="A50" s="82" t="s">
        <v>63</v>
      </c>
      <c r="B50" s="80" t="e">
        <f t="shared" si="0"/>
        <v>#REF!</v>
      </c>
      <c r="C50" s="78" t="e">
        <f>COUNTIF(EQUIPE!#REF!, "PDN")</f>
        <v>#REF!</v>
      </c>
      <c r="D50" s="78" t="e">
        <f>COUNTIF(EQUIPE!#REF!, "PDD")</f>
        <v>#REF!</v>
      </c>
      <c r="E50" s="78" t="e">
        <f>COUNTIF(EQUIPE!#REF!, "FO")</f>
        <v>#REF!</v>
      </c>
      <c r="F50" s="78" t="e">
        <f>COUNTIF(EQUIPE!#REF!, "D")</f>
        <v>#REF!</v>
      </c>
      <c r="G50" s="78" t="e">
        <f>COUNTIF(EQUIPE!#REF!, "M/T")</f>
        <v>#REF!</v>
      </c>
      <c r="H50" s="78" t="e">
        <f>COUNTIF(EQUIPE!#REF!, "PFD")</f>
        <v>#REF!</v>
      </c>
      <c r="I50" s="78" t="e">
        <f>COUNTIF(EQUIPE!#REF!, "M")</f>
        <v>#REF!</v>
      </c>
      <c r="J50" s="78" t="e">
        <f>COUNTIF(EQUIPE!#REF!, "T")</f>
        <v>#REF!</v>
      </c>
      <c r="K50" s="78" t="e">
        <f>COUNTIF(EQUIPE!#REF!, "FE")</f>
        <v>#REF!</v>
      </c>
      <c r="L50" s="78" t="e">
        <f>COUNTIF(EQUIPE!#REF!,"PFN")</f>
        <v>#REF!</v>
      </c>
      <c r="M50" s="78" t="e">
        <f>COUNTIF(EQUIPE!#REF!,"N")</f>
        <v>#REF!</v>
      </c>
    </row>
    <row r="51" spans="1:13" ht="15.75" customHeight="1" x14ac:dyDescent="0.35">
      <c r="A51" s="82" t="s">
        <v>150</v>
      </c>
      <c r="B51" s="80" t="e">
        <f t="shared" si="0"/>
        <v>#REF!</v>
      </c>
      <c r="C51" s="78" t="e">
        <f>COUNTIF(EQUIPE!#REF!, "PDN")</f>
        <v>#REF!</v>
      </c>
      <c r="D51" s="78" t="e">
        <f>COUNTIF(EQUIPE!#REF!, "PDD")</f>
        <v>#REF!</v>
      </c>
      <c r="E51" s="78" t="e">
        <f>COUNTIF(EQUIPE!#REF!, "FO")</f>
        <v>#REF!</v>
      </c>
      <c r="F51" s="78" t="e">
        <f>COUNTIF(EQUIPE!#REF!, "D")</f>
        <v>#REF!</v>
      </c>
      <c r="G51" s="78" t="e">
        <f>COUNTIF(EQUIPE!#REF!, "M/T")</f>
        <v>#REF!</v>
      </c>
      <c r="H51" s="78" t="e">
        <f>COUNTIF(EQUIPE!#REF!, "PFD")</f>
        <v>#REF!</v>
      </c>
      <c r="I51" s="78" t="e">
        <f>COUNTIF(EQUIPE!#REF!, "M")</f>
        <v>#REF!</v>
      </c>
      <c r="J51" s="78" t="e">
        <f>COUNTIF(EQUIPE!#REF!, "T")</f>
        <v>#REF!</v>
      </c>
      <c r="K51" s="78" t="e">
        <f>COUNTIF(EQUIPE!#REF!, "FE")</f>
        <v>#REF!</v>
      </c>
      <c r="L51" s="78" t="e">
        <f>COUNTIF(EQUIPE!#REF!,"PFN")</f>
        <v>#REF!</v>
      </c>
      <c r="M51" s="78" t="e">
        <f>COUNTIF(EQUIPE!#REF!,"N")</f>
        <v>#REF!</v>
      </c>
    </row>
    <row r="52" spans="1:13" ht="15.75" customHeight="1" x14ac:dyDescent="0.35">
      <c r="A52" s="82" t="s">
        <v>65</v>
      </c>
      <c r="B52" s="80" t="e">
        <f t="shared" si="0"/>
        <v>#REF!</v>
      </c>
      <c r="C52" s="78" t="e">
        <f>COUNTIF(EQUIPE!#REF!, "PDN")</f>
        <v>#REF!</v>
      </c>
      <c r="D52" s="78" t="e">
        <f>COUNTIF(EQUIPE!#REF!, "PDD")</f>
        <v>#REF!</v>
      </c>
      <c r="E52" s="78" t="e">
        <f>COUNTIF(EQUIPE!#REF!, "FO")</f>
        <v>#REF!</v>
      </c>
      <c r="F52" s="78" t="e">
        <f>COUNTIF(EQUIPE!#REF!, "D")</f>
        <v>#REF!</v>
      </c>
      <c r="G52" s="78" t="e">
        <f>COUNTIF(EQUIPE!#REF!, "M/T")</f>
        <v>#REF!</v>
      </c>
      <c r="H52" s="78" t="e">
        <f>COUNTIF(EQUIPE!#REF!, "PFD")</f>
        <v>#REF!</v>
      </c>
      <c r="I52" s="78" t="e">
        <f>COUNTIF(EQUIPE!#REF!, "M")</f>
        <v>#REF!</v>
      </c>
      <c r="J52" s="78" t="e">
        <f>COUNTIF(EQUIPE!#REF!, "T")</f>
        <v>#REF!</v>
      </c>
      <c r="K52" s="78" t="e">
        <f>COUNTIF(EQUIPE!#REF!, "FE")</f>
        <v>#REF!</v>
      </c>
      <c r="L52" s="78" t="e">
        <f>COUNTIF(EQUIPE!#REF!,"PFN")</f>
        <v>#REF!</v>
      </c>
      <c r="M52" s="78" t="e">
        <f>COUNTIF(EQUIPE!#REF!,"N")</f>
        <v>#REF!</v>
      </c>
    </row>
    <row r="53" spans="1:13" ht="15.75" customHeight="1" x14ac:dyDescent="0.35">
      <c r="A53" s="81" t="s">
        <v>68</v>
      </c>
      <c r="B53" s="80" t="e">
        <f t="shared" si="0"/>
        <v>#REF!</v>
      </c>
      <c r="C53" s="78" t="e">
        <f>COUNTIF(EQUIPE!#REF!, "PDN")</f>
        <v>#REF!</v>
      </c>
      <c r="D53" s="78" t="e">
        <f>COUNTIF(EQUIPE!#REF!, "PDD")</f>
        <v>#REF!</v>
      </c>
      <c r="E53" s="78" t="e">
        <f>COUNTIF(EQUIPE!#REF!, "FO")</f>
        <v>#REF!</v>
      </c>
      <c r="F53" s="78" t="e">
        <f>COUNTIF(EQUIPE!#REF!, "D")</f>
        <v>#REF!</v>
      </c>
      <c r="G53" s="78" t="e">
        <f>COUNTIF(EQUIPE!#REF!, "M/T")</f>
        <v>#REF!</v>
      </c>
      <c r="H53" s="78" t="e">
        <f>COUNTIF(EQUIPE!#REF!, "PFD")</f>
        <v>#REF!</v>
      </c>
      <c r="I53" s="78" t="e">
        <f>COUNTIF(EQUIPE!#REF!, "M")</f>
        <v>#REF!</v>
      </c>
      <c r="J53" s="78" t="e">
        <f>COUNTIF(EQUIPE!#REF!, "T")</f>
        <v>#REF!</v>
      </c>
      <c r="K53" s="78" t="e">
        <f>COUNTIF(EQUIPE!#REF!, "FE")</f>
        <v>#REF!</v>
      </c>
      <c r="L53" s="78" t="e">
        <f>COUNTIF(EQUIPE!#REF!,"PFN")</f>
        <v>#REF!</v>
      </c>
      <c r="M53" s="78" t="e">
        <f>COUNTIF(EQUIPE!#REF!,"N")</f>
        <v>#REF!</v>
      </c>
    </row>
    <row r="54" spans="1:13" ht="15.75" customHeight="1" x14ac:dyDescent="0.35">
      <c r="A54" s="79" t="s">
        <v>151</v>
      </c>
      <c r="B54" s="80" t="e">
        <f t="shared" si="0"/>
        <v>#REF!</v>
      </c>
      <c r="C54" s="78" t="e">
        <f>COUNTIF(EQUIPE!#REF!, "PDN")</f>
        <v>#REF!</v>
      </c>
      <c r="D54" s="78" t="e">
        <f>COUNTIF(EQUIPE!#REF!, "PDD")</f>
        <v>#REF!</v>
      </c>
      <c r="E54" s="78" t="e">
        <f>COUNTIF(EQUIPE!#REF!, "FO")</f>
        <v>#REF!</v>
      </c>
      <c r="F54" s="78" t="e">
        <f>COUNTIF(EQUIPE!#REF!, "D")</f>
        <v>#REF!</v>
      </c>
      <c r="G54" s="78" t="e">
        <f>COUNTIF(EQUIPE!#REF!, "M/T")</f>
        <v>#REF!</v>
      </c>
      <c r="H54" s="78" t="e">
        <f>COUNTIF(EQUIPE!#REF!, "PFD")</f>
        <v>#REF!</v>
      </c>
      <c r="I54" s="78" t="e">
        <f>COUNTIF(EQUIPE!#REF!, "M")</f>
        <v>#REF!</v>
      </c>
      <c r="J54" s="78" t="e">
        <f>COUNTIF(EQUIPE!#REF!, "T")</f>
        <v>#REF!</v>
      </c>
      <c r="K54" s="78" t="e">
        <f>COUNTIF(EQUIPE!#REF!, "FE")</f>
        <v>#REF!</v>
      </c>
      <c r="L54" s="78" t="e">
        <f>COUNTIF(EQUIPE!#REF!,"PFN")</f>
        <v>#REF!</v>
      </c>
      <c r="M54" s="78" t="e">
        <f>COUNTIF(EQUIPE!#REF!,"N")</f>
        <v>#REF!</v>
      </c>
    </row>
    <row r="55" spans="1:13" ht="15.75" customHeight="1" x14ac:dyDescent="0.35">
      <c r="A55" s="79" t="s">
        <v>69</v>
      </c>
      <c r="B55" s="80" t="e">
        <f t="shared" si="0"/>
        <v>#REF!</v>
      </c>
      <c r="C55" s="78" t="e">
        <f>COUNTIF(EQUIPE!#REF!, "PDN")</f>
        <v>#REF!</v>
      </c>
      <c r="D55" s="78" t="e">
        <f>COUNTIF(EQUIPE!#REF!, "PDD")</f>
        <v>#REF!</v>
      </c>
      <c r="E55" s="78" t="e">
        <f>COUNTIF(EQUIPE!#REF!, "FO")</f>
        <v>#REF!</v>
      </c>
      <c r="F55" s="78" t="e">
        <f>COUNTIF(EQUIPE!#REF!, "D")</f>
        <v>#REF!</v>
      </c>
      <c r="G55" s="78" t="e">
        <f>COUNTIF(EQUIPE!#REF!, "M/T")</f>
        <v>#REF!</v>
      </c>
      <c r="H55" s="78" t="e">
        <f>COUNTIF(EQUIPE!#REF!, "PFD")</f>
        <v>#REF!</v>
      </c>
      <c r="I55" s="78" t="e">
        <f>COUNTIF(EQUIPE!#REF!, "M")</f>
        <v>#REF!</v>
      </c>
      <c r="J55" s="78" t="e">
        <f>COUNTIF(EQUIPE!#REF!, "T")</f>
        <v>#REF!</v>
      </c>
      <c r="K55" s="78" t="e">
        <f>COUNTIF(EQUIPE!#REF!, "FE")</f>
        <v>#REF!</v>
      </c>
      <c r="L55" s="78" t="e">
        <f>COUNTIF(EQUIPE!#REF!,"PFN")</f>
        <v>#REF!</v>
      </c>
      <c r="M55" s="78" t="e">
        <f>COUNTIF(EQUIPE!#REF!,"N")</f>
        <v>#REF!</v>
      </c>
    </row>
    <row r="56" spans="1:13" ht="15.75" customHeight="1" x14ac:dyDescent="0.35">
      <c r="A56" s="79" t="s">
        <v>70</v>
      </c>
      <c r="B56" s="80" t="e">
        <f t="shared" si="0"/>
        <v>#REF!</v>
      </c>
      <c r="C56" s="78" t="e">
        <f>COUNTIF(EQUIPE!#REF!, "PDN")</f>
        <v>#REF!</v>
      </c>
      <c r="D56" s="78" t="e">
        <f>COUNTIF(EQUIPE!#REF!, "PDD")</f>
        <v>#REF!</v>
      </c>
      <c r="E56" s="78" t="e">
        <f>COUNTIF(EQUIPE!#REF!, "FO")</f>
        <v>#REF!</v>
      </c>
      <c r="F56" s="78" t="e">
        <f>COUNTIF(EQUIPE!#REF!, "D")</f>
        <v>#REF!</v>
      </c>
      <c r="G56" s="78" t="e">
        <f>COUNTIF(EQUIPE!#REF!, "M/T")</f>
        <v>#REF!</v>
      </c>
      <c r="H56" s="78" t="e">
        <f>COUNTIF(EQUIPE!#REF!, "PFD")</f>
        <v>#REF!</v>
      </c>
      <c r="I56" s="78" t="e">
        <f>COUNTIF(EQUIPE!#REF!, "M")</f>
        <v>#REF!</v>
      </c>
      <c r="J56" s="78" t="e">
        <f>COUNTIF(EQUIPE!#REF!, "T")</f>
        <v>#REF!</v>
      </c>
      <c r="K56" s="78" t="e">
        <f>COUNTIF(EQUIPE!#REF!, "FE")</f>
        <v>#REF!</v>
      </c>
      <c r="L56" s="78" t="e">
        <f>COUNTIF(EQUIPE!#REF!,"PFN")</f>
        <v>#REF!</v>
      </c>
      <c r="M56" s="78" t="e">
        <f>COUNTIF(EQUIPE!#REF!,"N")</f>
        <v>#REF!</v>
      </c>
    </row>
    <row r="57" spans="1:13" ht="15.75" customHeight="1" x14ac:dyDescent="0.35">
      <c r="A57" s="79" t="s">
        <v>71</v>
      </c>
      <c r="B57" s="80" t="e">
        <f t="shared" si="0"/>
        <v>#REF!</v>
      </c>
      <c r="C57" s="78" t="e">
        <f>COUNTIF(EQUIPE!#REF!, "PDN")</f>
        <v>#REF!</v>
      </c>
      <c r="D57" s="78" t="e">
        <f>COUNTIF(EQUIPE!#REF!, "PDD")</f>
        <v>#REF!</v>
      </c>
      <c r="E57" s="78" t="e">
        <f>COUNTIF(EQUIPE!#REF!, "FO")</f>
        <v>#REF!</v>
      </c>
      <c r="F57" s="78" t="e">
        <f>COUNTIF(EQUIPE!#REF!, "D")</f>
        <v>#REF!</v>
      </c>
      <c r="G57" s="78" t="e">
        <f>COUNTIF(EQUIPE!#REF!, "M/T")</f>
        <v>#REF!</v>
      </c>
      <c r="H57" s="78" t="e">
        <f>COUNTIF(EQUIPE!#REF!, "PFD")</f>
        <v>#REF!</v>
      </c>
      <c r="I57" s="78" t="e">
        <f>COUNTIF(EQUIPE!#REF!, "M")</f>
        <v>#REF!</v>
      </c>
      <c r="J57" s="78" t="e">
        <f>COUNTIF(EQUIPE!#REF!, "T")</f>
        <v>#REF!</v>
      </c>
      <c r="K57" s="78" t="e">
        <f>COUNTIF(EQUIPE!#REF!, "FE")</f>
        <v>#REF!</v>
      </c>
      <c r="L57" s="78" t="e">
        <f>COUNTIF(EQUIPE!#REF!,"PFN")</f>
        <v>#REF!</v>
      </c>
      <c r="M57" s="78" t="e">
        <f>COUNTIF(EQUIPE!#REF!,"N")</f>
        <v>#REF!</v>
      </c>
    </row>
    <row r="58" spans="1:13" ht="15.75" customHeight="1" x14ac:dyDescent="0.35">
      <c r="A58" s="81" t="s">
        <v>73</v>
      </c>
      <c r="B58" s="80" t="e">
        <f t="shared" si="0"/>
        <v>#REF!</v>
      </c>
      <c r="C58" s="78" t="e">
        <f>COUNTIF(EQUIPE!#REF!, "PDN")</f>
        <v>#REF!</v>
      </c>
      <c r="D58" s="78" t="e">
        <f>COUNTIF(EQUIPE!#REF!, "PDD")</f>
        <v>#REF!</v>
      </c>
      <c r="E58" s="78" t="e">
        <f>COUNTIF(EQUIPE!#REF!, "FO")</f>
        <v>#REF!</v>
      </c>
      <c r="F58" s="78" t="e">
        <f>COUNTIF(EQUIPE!#REF!, "D")</f>
        <v>#REF!</v>
      </c>
      <c r="G58" s="78" t="e">
        <f>COUNTIF(EQUIPE!#REF!, "M/T")</f>
        <v>#REF!</v>
      </c>
      <c r="H58" s="78" t="e">
        <f>COUNTIF(EQUIPE!#REF!, "PFD")</f>
        <v>#REF!</v>
      </c>
      <c r="I58" s="78" t="e">
        <f>COUNTIF(EQUIPE!#REF!, "M")</f>
        <v>#REF!</v>
      </c>
      <c r="J58" s="78" t="e">
        <f>COUNTIF(EQUIPE!#REF!, "T")</f>
        <v>#REF!</v>
      </c>
      <c r="K58" s="78" t="e">
        <f>COUNTIF(EQUIPE!#REF!, "FE")</f>
        <v>#REF!</v>
      </c>
      <c r="L58" s="78" t="e">
        <f>COUNTIF(EQUIPE!#REF!,"PFN")</f>
        <v>#REF!</v>
      </c>
      <c r="M58" s="78" t="e">
        <f>COUNTIF(EQUIPE!#REF!,"N")</f>
        <v>#REF!</v>
      </c>
    </row>
    <row r="59" spans="1:13" ht="15.75" customHeight="1" x14ac:dyDescent="0.35">
      <c r="A59" s="79" t="s">
        <v>76</v>
      </c>
      <c r="B59" s="80" t="e">
        <f t="shared" si="0"/>
        <v>#REF!</v>
      </c>
      <c r="C59" s="78" t="e">
        <f>COUNTIF(EQUIPE!#REF!, "PDN")</f>
        <v>#REF!</v>
      </c>
      <c r="D59" s="78" t="e">
        <f>COUNTIF(EQUIPE!#REF!, "PDD")</f>
        <v>#REF!</v>
      </c>
      <c r="E59" s="78" t="e">
        <f>COUNTIF(EQUIPE!#REF!, "FO")</f>
        <v>#REF!</v>
      </c>
      <c r="F59" s="78" t="e">
        <f>COUNTIF(EQUIPE!#REF!, "D")</f>
        <v>#REF!</v>
      </c>
      <c r="G59" s="78" t="e">
        <f>COUNTIF(EQUIPE!#REF!, "M/T")</f>
        <v>#REF!</v>
      </c>
      <c r="H59" s="78" t="e">
        <f>COUNTIF(EQUIPE!#REF!, "PFD")</f>
        <v>#REF!</v>
      </c>
      <c r="I59" s="78" t="e">
        <f>COUNTIF(EQUIPE!#REF!, "M")</f>
        <v>#REF!</v>
      </c>
      <c r="J59" s="78" t="e">
        <f>COUNTIF(EQUIPE!#REF!, "T")</f>
        <v>#REF!</v>
      </c>
      <c r="K59" s="78" t="e">
        <f>COUNTIF(EQUIPE!#REF!, "FE")</f>
        <v>#REF!</v>
      </c>
      <c r="L59" s="78" t="e">
        <f>COUNTIF(EQUIPE!#REF!,"PFN")</f>
        <v>#REF!</v>
      </c>
      <c r="M59" s="78" t="e">
        <f>COUNTIF(EQUIPE!#REF!,"N")</f>
        <v>#REF!</v>
      </c>
    </row>
    <row r="60" spans="1:13" ht="15.75" customHeight="1" x14ac:dyDescent="0.35">
      <c r="A60" s="79" t="s">
        <v>152</v>
      </c>
      <c r="B60" s="80" t="e">
        <f t="shared" si="0"/>
        <v>#REF!</v>
      </c>
      <c r="C60" s="78" t="e">
        <f>COUNTIF(EQUIPE!#REF!, "PDN")</f>
        <v>#REF!</v>
      </c>
      <c r="D60" s="78" t="e">
        <f>COUNTIF(EQUIPE!#REF!, "PDD")</f>
        <v>#REF!</v>
      </c>
      <c r="E60" s="78" t="e">
        <f>COUNTIF(EQUIPE!#REF!, "FO")</f>
        <v>#REF!</v>
      </c>
      <c r="F60" s="78" t="e">
        <f>COUNTIF(EQUIPE!#REF!, "D")</f>
        <v>#REF!</v>
      </c>
      <c r="G60" s="78" t="e">
        <f>COUNTIF(EQUIPE!#REF!, "M/T")</f>
        <v>#REF!</v>
      </c>
      <c r="H60" s="78" t="e">
        <f>COUNTIF(EQUIPE!#REF!, "PFD")</f>
        <v>#REF!</v>
      </c>
      <c r="I60" s="78" t="e">
        <f>COUNTIF(EQUIPE!#REF!, "M")</f>
        <v>#REF!</v>
      </c>
      <c r="J60" s="78" t="e">
        <f>COUNTIF(EQUIPE!#REF!, "T")</f>
        <v>#REF!</v>
      </c>
      <c r="K60" s="78" t="e">
        <f>COUNTIF(EQUIPE!#REF!, "FE")</f>
        <v>#REF!</v>
      </c>
      <c r="L60" s="78" t="e">
        <f>COUNTIF(EQUIPE!#REF!,"PFN")</f>
        <v>#REF!</v>
      </c>
      <c r="M60" s="78" t="e">
        <f>COUNTIF(EQUIPE!#REF!,"N")</f>
        <v>#REF!</v>
      </c>
    </row>
    <row r="61" spans="1:13" ht="15.75" customHeight="1" x14ac:dyDescent="0.35">
      <c r="A61" s="79" t="s">
        <v>153</v>
      </c>
      <c r="B61" s="80" t="e">
        <f t="shared" si="0"/>
        <v>#REF!</v>
      </c>
      <c r="C61" s="78" t="e">
        <f>COUNTIF(EQUIPE!#REF!, "PDN")</f>
        <v>#REF!</v>
      </c>
      <c r="D61" s="78" t="e">
        <f>COUNTIF(EQUIPE!#REF!, "PDD")</f>
        <v>#REF!</v>
      </c>
      <c r="E61" s="78" t="e">
        <f>COUNTIF(EQUIPE!#REF!, "FO")</f>
        <v>#REF!</v>
      </c>
      <c r="F61" s="78" t="e">
        <f>COUNTIF(EQUIPE!#REF!, "D")</f>
        <v>#REF!</v>
      </c>
      <c r="G61" s="78" t="e">
        <f>COUNTIF(EQUIPE!#REF!, "M/T")</f>
        <v>#REF!</v>
      </c>
      <c r="H61" s="78" t="e">
        <f>COUNTIF(EQUIPE!#REF!, "PFD")</f>
        <v>#REF!</v>
      </c>
      <c r="I61" s="78" t="e">
        <f>COUNTIF(EQUIPE!#REF!, "M")</f>
        <v>#REF!</v>
      </c>
      <c r="J61" s="78" t="e">
        <f>COUNTIF(EQUIPE!#REF!, "T")</f>
        <v>#REF!</v>
      </c>
      <c r="K61" s="78" t="e">
        <f>COUNTIF(EQUIPE!#REF!, "FE")</f>
        <v>#REF!</v>
      </c>
      <c r="L61" s="78" t="e">
        <f>COUNTIF(EQUIPE!#REF!,"PFN")</f>
        <v>#REF!</v>
      </c>
      <c r="M61" s="78" t="e">
        <f>COUNTIF(EQUIPE!#REF!,"N")</f>
        <v>#REF!</v>
      </c>
    </row>
    <row r="62" spans="1:13" ht="15.75" customHeight="1" x14ac:dyDescent="0.35">
      <c r="A62" s="79" t="s">
        <v>77</v>
      </c>
      <c r="B62" s="80" t="e">
        <f t="shared" si="0"/>
        <v>#REF!</v>
      </c>
      <c r="C62" s="78" t="e">
        <f>COUNTIF(EQUIPE!#REF!, "PDN")</f>
        <v>#REF!</v>
      </c>
      <c r="D62" s="78" t="e">
        <f>COUNTIF(EQUIPE!#REF!, "PDD")</f>
        <v>#REF!</v>
      </c>
      <c r="E62" s="78" t="e">
        <f>COUNTIF(EQUIPE!#REF!, "FO")</f>
        <v>#REF!</v>
      </c>
      <c r="F62" s="78" t="e">
        <f>COUNTIF(EQUIPE!#REF!, "D")</f>
        <v>#REF!</v>
      </c>
      <c r="G62" s="78" t="e">
        <f>COUNTIF(EQUIPE!#REF!, "M/T")</f>
        <v>#REF!</v>
      </c>
      <c r="H62" s="78" t="e">
        <f>COUNTIF(EQUIPE!#REF!, "PFD")</f>
        <v>#REF!</v>
      </c>
      <c r="I62" s="78" t="e">
        <f>COUNTIF(EQUIPE!#REF!, "M")</f>
        <v>#REF!</v>
      </c>
      <c r="J62" s="78" t="e">
        <f>COUNTIF(EQUIPE!#REF!, "T")</f>
        <v>#REF!</v>
      </c>
      <c r="K62" s="78" t="e">
        <f>COUNTIF(EQUIPE!#REF!, "FE")</f>
        <v>#REF!</v>
      </c>
      <c r="L62" s="78" t="e">
        <f>COUNTIF(EQUIPE!#REF!,"PFN")</f>
        <v>#REF!</v>
      </c>
      <c r="M62" s="78" t="e">
        <f>COUNTIF(EQUIPE!#REF!,"N")</f>
        <v>#REF!</v>
      </c>
    </row>
    <row r="63" spans="1:13" ht="15.75" customHeight="1" x14ac:dyDescent="0.35">
      <c r="A63" s="79" t="s">
        <v>75</v>
      </c>
      <c r="B63" s="80" t="e">
        <f t="shared" si="0"/>
        <v>#REF!</v>
      </c>
      <c r="C63" s="78" t="e">
        <f>COUNTIF(EQUIPE!#REF!, "PDN")</f>
        <v>#REF!</v>
      </c>
      <c r="D63" s="78" t="e">
        <f>COUNTIF(EQUIPE!#REF!, "PDD")</f>
        <v>#REF!</v>
      </c>
      <c r="E63" s="78" t="e">
        <f>COUNTIF(EQUIPE!#REF!, "FO")</f>
        <v>#REF!</v>
      </c>
      <c r="F63" s="78" t="e">
        <f>COUNTIF(EQUIPE!#REF!, "D")</f>
        <v>#REF!</v>
      </c>
      <c r="G63" s="78" t="e">
        <f>COUNTIF(EQUIPE!#REF!, "M/T")</f>
        <v>#REF!</v>
      </c>
      <c r="H63" s="78" t="e">
        <f>COUNTIF(EQUIPE!#REF!, "PFD")</f>
        <v>#REF!</v>
      </c>
      <c r="I63" s="78" t="e">
        <f>COUNTIF(EQUIPE!#REF!, "M")</f>
        <v>#REF!</v>
      </c>
      <c r="J63" s="78" t="e">
        <f>COUNTIF(EQUIPE!#REF!, "T")</f>
        <v>#REF!</v>
      </c>
      <c r="K63" s="78" t="e">
        <f>COUNTIF(EQUIPE!#REF!, "FE")</f>
        <v>#REF!</v>
      </c>
      <c r="L63" s="78" t="e">
        <f>COUNTIF(EQUIPE!#REF!,"PFN")</f>
        <v>#REF!</v>
      </c>
      <c r="M63" s="78" t="e">
        <f>COUNTIF(EQUIPE!#REF!,"N")</f>
        <v>#REF!</v>
      </c>
    </row>
    <row r="64" spans="1:13" ht="15.75" customHeight="1" x14ac:dyDescent="0.35">
      <c r="A64" s="81" t="s">
        <v>78</v>
      </c>
      <c r="B64" s="80" t="e">
        <f t="shared" si="0"/>
        <v>#REF!</v>
      </c>
      <c r="C64" s="78" t="e">
        <f>COUNTIF(EQUIPE!#REF!, "PDN")</f>
        <v>#REF!</v>
      </c>
      <c r="D64" s="78" t="e">
        <f>COUNTIF(EQUIPE!#REF!, "PDD")</f>
        <v>#REF!</v>
      </c>
      <c r="E64" s="78" t="e">
        <f>COUNTIF(EQUIPE!#REF!, "FO")</f>
        <v>#REF!</v>
      </c>
      <c r="F64" s="78" t="e">
        <f>COUNTIF(EQUIPE!#REF!, "D")</f>
        <v>#REF!</v>
      </c>
      <c r="G64" s="78" t="e">
        <f>COUNTIF(EQUIPE!#REF!, "M/T")</f>
        <v>#REF!</v>
      </c>
      <c r="H64" s="78" t="e">
        <f>COUNTIF(EQUIPE!#REF!, "PFD")</f>
        <v>#REF!</v>
      </c>
      <c r="I64" s="78" t="e">
        <f>COUNTIF(EQUIPE!#REF!, "M")</f>
        <v>#REF!</v>
      </c>
      <c r="J64" s="78" t="e">
        <f>COUNTIF(EQUIPE!#REF!, "T")</f>
        <v>#REF!</v>
      </c>
      <c r="K64" s="78" t="e">
        <f>COUNTIF(EQUIPE!#REF!, "FE")</f>
        <v>#REF!</v>
      </c>
      <c r="L64" s="78" t="e">
        <f>COUNTIF(EQUIPE!#REF!,"PFN")</f>
        <v>#REF!</v>
      </c>
      <c r="M64" s="78" t="e">
        <f>COUNTIF(EQUIPE!#REF!,"N")</f>
        <v>#REF!</v>
      </c>
    </row>
    <row r="65" spans="1:13" ht="15.75" customHeight="1" x14ac:dyDescent="0.35">
      <c r="A65" s="79" t="s">
        <v>79</v>
      </c>
      <c r="B65" s="80" t="e">
        <f t="shared" si="0"/>
        <v>#REF!</v>
      </c>
      <c r="C65" s="78" t="e">
        <f>COUNTIF(EQUIPE!#REF!, "PDN")</f>
        <v>#REF!</v>
      </c>
      <c r="D65" s="78" t="e">
        <f>COUNTIF(EQUIPE!#REF!, "PDD")</f>
        <v>#REF!</v>
      </c>
      <c r="E65" s="78" t="e">
        <f>COUNTIF(EQUIPE!#REF!, "FO")</f>
        <v>#REF!</v>
      </c>
      <c r="F65" s="78" t="e">
        <f>COUNTIF(EQUIPE!#REF!, "D")</f>
        <v>#REF!</v>
      </c>
      <c r="G65" s="78" t="e">
        <f>COUNTIF(EQUIPE!#REF!, "M/T")</f>
        <v>#REF!</v>
      </c>
      <c r="H65" s="78" t="e">
        <f>COUNTIF(EQUIPE!#REF!, "PFD")</f>
        <v>#REF!</v>
      </c>
      <c r="I65" s="78" t="e">
        <f>COUNTIF(EQUIPE!#REF!, "M")</f>
        <v>#REF!</v>
      </c>
      <c r="J65" s="78" t="e">
        <f>COUNTIF(EQUIPE!#REF!, "T")</f>
        <v>#REF!</v>
      </c>
      <c r="K65" s="78" t="e">
        <f>COUNTIF(EQUIPE!#REF!, "FE")</f>
        <v>#REF!</v>
      </c>
      <c r="L65" s="78" t="e">
        <f>COUNTIF(EQUIPE!#REF!,"PFN")</f>
        <v>#REF!</v>
      </c>
      <c r="M65" s="78" t="e">
        <f>COUNTIF(EQUIPE!#REF!,"N")</f>
        <v>#REF!</v>
      </c>
    </row>
    <row r="66" spans="1:13" ht="15.75" customHeight="1" x14ac:dyDescent="0.35">
      <c r="A66" s="79" t="s">
        <v>80</v>
      </c>
      <c r="B66" s="80" t="e">
        <f t="shared" si="0"/>
        <v>#REF!</v>
      </c>
      <c r="C66" s="78" t="e">
        <f>COUNTIF(EQUIPE!#REF!, "PDN")</f>
        <v>#REF!</v>
      </c>
      <c r="D66" s="78" t="e">
        <f>COUNTIF(EQUIPE!#REF!, "PDD")</f>
        <v>#REF!</v>
      </c>
      <c r="E66" s="78" t="e">
        <f>COUNTIF(EQUIPE!#REF!, "FO")</f>
        <v>#REF!</v>
      </c>
      <c r="F66" s="78" t="e">
        <f>COUNTIF(EQUIPE!#REF!, "D")</f>
        <v>#REF!</v>
      </c>
      <c r="G66" s="78" t="e">
        <f>COUNTIF(EQUIPE!#REF!, "M/T")</f>
        <v>#REF!</v>
      </c>
      <c r="H66" s="78" t="e">
        <f>COUNTIF(EQUIPE!#REF!, "PFD")</f>
        <v>#REF!</v>
      </c>
      <c r="I66" s="78" t="e">
        <f>COUNTIF(EQUIPE!#REF!, "M")</f>
        <v>#REF!</v>
      </c>
      <c r="J66" s="78" t="e">
        <f>COUNTIF(EQUIPE!#REF!, "T")</f>
        <v>#REF!</v>
      </c>
      <c r="K66" s="78" t="e">
        <f>COUNTIF(EQUIPE!#REF!, "FE")</f>
        <v>#REF!</v>
      </c>
      <c r="L66" s="78" t="e">
        <f>COUNTIF(EQUIPE!#REF!,"PFN")</f>
        <v>#REF!</v>
      </c>
      <c r="M66" s="78" t="e">
        <f>COUNTIF(EQUIPE!#REF!,"N")</f>
        <v>#REF!</v>
      </c>
    </row>
    <row r="67" spans="1:13" ht="15.75" customHeight="1" x14ac:dyDescent="0.35">
      <c r="A67" s="79" t="s">
        <v>81</v>
      </c>
      <c r="B67" s="80" t="e">
        <f t="shared" si="0"/>
        <v>#REF!</v>
      </c>
      <c r="C67" s="78" t="e">
        <f>COUNTIF(EQUIPE!#REF!, "PDN")</f>
        <v>#REF!</v>
      </c>
      <c r="D67" s="78" t="e">
        <f>COUNTIF(EQUIPE!#REF!, "PDD")</f>
        <v>#REF!</v>
      </c>
      <c r="E67" s="78" t="e">
        <f>COUNTIF(EQUIPE!#REF!, "FO")</f>
        <v>#REF!</v>
      </c>
      <c r="F67" s="78" t="e">
        <f>COUNTIF(EQUIPE!#REF!, "D")</f>
        <v>#REF!</v>
      </c>
      <c r="G67" s="78" t="e">
        <f>COUNTIF(EQUIPE!#REF!, "M/T")</f>
        <v>#REF!</v>
      </c>
      <c r="H67" s="78" t="e">
        <f>COUNTIF(EQUIPE!#REF!, "PFD")</f>
        <v>#REF!</v>
      </c>
      <c r="I67" s="78" t="e">
        <f>COUNTIF(EQUIPE!#REF!, "M")</f>
        <v>#REF!</v>
      </c>
      <c r="J67" s="78" t="e">
        <f>COUNTIF(EQUIPE!#REF!, "T")</f>
        <v>#REF!</v>
      </c>
      <c r="K67" s="78" t="e">
        <f>COUNTIF(EQUIPE!#REF!, "FE")</f>
        <v>#REF!</v>
      </c>
      <c r="L67" s="78" t="e">
        <f>COUNTIF(EQUIPE!#REF!,"PFN")</f>
        <v>#REF!</v>
      </c>
      <c r="M67" s="78" t="e">
        <f>COUNTIF(EQUIPE!#REF!,"N")</f>
        <v>#REF!</v>
      </c>
    </row>
    <row r="68" spans="1:13" ht="15.75" customHeight="1" x14ac:dyDescent="0.35">
      <c r="A68" s="79" t="s">
        <v>82</v>
      </c>
      <c r="B68" s="80" t="e">
        <f t="shared" si="0"/>
        <v>#REF!</v>
      </c>
      <c r="C68" s="78" t="e">
        <f>COUNTIF(EQUIPE!#REF!, "PDN")</f>
        <v>#REF!</v>
      </c>
      <c r="D68" s="78" t="e">
        <f>COUNTIF(EQUIPE!#REF!, "PDD")</f>
        <v>#REF!</v>
      </c>
      <c r="E68" s="78" t="e">
        <f>COUNTIF(EQUIPE!#REF!, "FO")</f>
        <v>#REF!</v>
      </c>
      <c r="F68" s="78" t="e">
        <f>COUNTIF(EQUIPE!#REF!, "D")</f>
        <v>#REF!</v>
      </c>
      <c r="G68" s="78" t="e">
        <f>COUNTIF(EQUIPE!#REF!, "M/T")</f>
        <v>#REF!</v>
      </c>
      <c r="H68" s="78" t="e">
        <f>COUNTIF(EQUIPE!#REF!, "PFD")</f>
        <v>#REF!</v>
      </c>
      <c r="I68" s="78" t="e">
        <f>COUNTIF(EQUIPE!#REF!, "M")</f>
        <v>#REF!</v>
      </c>
      <c r="J68" s="78" t="e">
        <f>COUNTIF(EQUIPE!#REF!, "T")</f>
        <v>#REF!</v>
      </c>
      <c r="K68" s="78" t="e">
        <f>COUNTIF(EQUIPE!#REF!, "FE")</f>
        <v>#REF!</v>
      </c>
      <c r="L68" s="78" t="e">
        <f>COUNTIF(EQUIPE!#REF!,"PFN")</f>
        <v>#REF!</v>
      </c>
      <c r="M68" s="78" t="e">
        <f>COUNTIF(EQUIPE!#REF!,"N")</f>
        <v>#REF!</v>
      </c>
    </row>
    <row r="69" spans="1:13" ht="15.75" customHeight="1" x14ac:dyDescent="0.35">
      <c r="A69" s="81" t="s">
        <v>87</v>
      </c>
      <c r="B69" s="80" t="e">
        <f t="shared" si="0"/>
        <v>#REF!</v>
      </c>
      <c r="C69" s="78" t="e">
        <f>COUNTIF(EQUIPE!#REF!, "PDN")</f>
        <v>#REF!</v>
      </c>
      <c r="D69" s="78" t="e">
        <f>COUNTIF(EQUIPE!#REF!, "PDD")</f>
        <v>#REF!</v>
      </c>
      <c r="E69" s="78" t="e">
        <f>COUNTIF(EQUIPE!#REF!, "FO")</f>
        <v>#REF!</v>
      </c>
      <c r="F69" s="78" t="e">
        <f>COUNTIF(EQUIPE!#REF!, "D")</f>
        <v>#REF!</v>
      </c>
      <c r="G69" s="78" t="e">
        <f>COUNTIF(EQUIPE!#REF!, "M/T")</f>
        <v>#REF!</v>
      </c>
      <c r="H69" s="78" t="e">
        <f>COUNTIF(EQUIPE!#REF!, "PFD")</f>
        <v>#REF!</v>
      </c>
      <c r="I69" s="78" t="e">
        <f>COUNTIF(EQUIPE!#REF!, "M")</f>
        <v>#REF!</v>
      </c>
      <c r="J69" s="78" t="e">
        <f>COUNTIF(EQUIPE!#REF!, "T")</f>
        <v>#REF!</v>
      </c>
      <c r="K69" s="78" t="e">
        <f>COUNTIF(EQUIPE!#REF!, "FE")</f>
        <v>#REF!</v>
      </c>
      <c r="L69" s="78" t="e">
        <f>COUNTIF(EQUIPE!#REF!,"PFN")</f>
        <v>#REF!</v>
      </c>
      <c r="M69" s="78" t="e">
        <f>COUNTIF(EQUIPE!#REF!,"N")</f>
        <v>#REF!</v>
      </c>
    </row>
    <row r="70" spans="1:13" ht="15.75" customHeight="1" x14ac:dyDescent="0.35">
      <c r="A70" s="79" t="s">
        <v>154</v>
      </c>
      <c r="B70" s="80" t="e">
        <f t="shared" si="0"/>
        <v>#REF!</v>
      </c>
      <c r="C70" s="78" t="e">
        <f>COUNTIF(EQUIPE!#REF!, "PDN")</f>
        <v>#REF!</v>
      </c>
      <c r="D70" s="78" t="e">
        <f>COUNTIF(EQUIPE!#REF!, "PDD")</f>
        <v>#REF!</v>
      </c>
      <c r="E70" s="78" t="e">
        <f>COUNTIF(EQUIPE!#REF!, "FO")</f>
        <v>#REF!</v>
      </c>
      <c r="F70" s="78" t="e">
        <f>COUNTIF(EQUIPE!#REF!, "D")</f>
        <v>#REF!</v>
      </c>
      <c r="G70" s="78" t="e">
        <f>COUNTIF(EQUIPE!#REF!, "M/T")</f>
        <v>#REF!</v>
      </c>
      <c r="H70" s="78" t="e">
        <f>COUNTIF(EQUIPE!#REF!, "PFD")</f>
        <v>#REF!</v>
      </c>
      <c r="I70" s="78" t="e">
        <f>COUNTIF(EQUIPE!#REF!, "M")</f>
        <v>#REF!</v>
      </c>
      <c r="J70" s="78" t="e">
        <f>COUNTIF(EQUIPE!#REF!, "T")</f>
        <v>#REF!</v>
      </c>
      <c r="K70" s="78" t="e">
        <f>COUNTIF(EQUIPE!#REF!, "FE")</f>
        <v>#REF!</v>
      </c>
      <c r="L70" s="78" t="e">
        <f>COUNTIF(EQUIPE!#REF!,"PFN")</f>
        <v>#REF!</v>
      </c>
      <c r="M70" s="78" t="e">
        <f>COUNTIF(EQUIPE!#REF!,"N")</f>
        <v>#REF!</v>
      </c>
    </row>
    <row r="71" spans="1:13" ht="15.75" customHeight="1" x14ac:dyDescent="0.35">
      <c r="A71" s="79" t="s">
        <v>88</v>
      </c>
      <c r="B71" s="80" t="e">
        <f t="shared" si="0"/>
        <v>#REF!</v>
      </c>
      <c r="C71" s="78" t="e">
        <f>COUNTIF(EQUIPE!#REF!, "PDN")</f>
        <v>#REF!</v>
      </c>
      <c r="D71" s="78" t="e">
        <f>COUNTIF(EQUIPE!#REF!, "PDD")</f>
        <v>#REF!</v>
      </c>
      <c r="E71" s="78" t="e">
        <f>COUNTIF(EQUIPE!#REF!, "FO")</f>
        <v>#REF!</v>
      </c>
      <c r="F71" s="78" t="e">
        <f>COUNTIF(EQUIPE!#REF!, "D")</f>
        <v>#REF!</v>
      </c>
      <c r="G71" s="78" t="e">
        <f>COUNTIF(EQUIPE!#REF!, "M/T")</f>
        <v>#REF!</v>
      </c>
      <c r="H71" s="78" t="e">
        <f>COUNTIF(EQUIPE!#REF!, "PFD")</f>
        <v>#REF!</v>
      </c>
      <c r="I71" s="78" t="e">
        <f>COUNTIF(EQUIPE!#REF!, "M")</f>
        <v>#REF!</v>
      </c>
      <c r="J71" s="78" t="e">
        <f>COUNTIF(EQUIPE!#REF!, "T")</f>
        <v>#REF!</v>
      </c>
      <c r="K71" s="78" t="e">
        <f>COUNTIF(EQUIPE!#REF!, "FE")</f>
        <v>#REF!</v>
      </c>
      <c r="L71" s="78" t="e">
        <f>COUNTIF(EQUIPE!#REF!,"PFN")</f>
        <v>#REF!</v>
      </c>
      <c r="M71" s="78" t="e">
        <f>COUNTIF(EQUIPE!#REF!,"N")</f>
        <v>#REF!</v>
      </c>
    </row>
    <row r="72" spans="1:13" ht="15.75" customHeight="1" x14ac:dyDescent="0.35">
      <c r="A72" s="81" t="s">
        <v>91</v>
      </c>
      <c r="B72" s="80" t="e">
        <f t="shared" si="0"/>
        <v>#REF!</v>
      </c>
      <c r="C72" s="78" t="e">
        <f>COUNTIF(EQUIPE!#REF!, "PDN")</f>
        <v>#REF!</v>
      </c>
      <c r="D72" s="78" t="e">
        <f>COUNTIF(EQUIPE!#REF!, "PDD")</f>
        <v>#REF!</v>
      </c>
      <c r="E72" s="78" t="e">
        <f>COUNTIF(EQUIPE!#REF!, "FO")</f>
        <v>#REF!</v>
      </c>
      <c r="F72" s="78" t="e">
        <f>COUNTIF(EQUIPE!#REF!, "D")</f>
        <v>#REF!</v>
      </c>
      <c r="G72" s="78" t="e">
        <f>COUNTIF(EQUIPE!#REF!, "M/T")</f>
        <v>#REF!</v>
      </c>
      <c r="H72" s="78" t="e">
        <f>COUNTIF(EQUIPE!#REF!, "PFD")</f>
        <v>#REF!</v>
      </c>
      <c r="I72" s="78" t="e">
        <f>COUNTIF(EQUIPE!#REF!, "M")</f>
        <v>#REF!</v>
      </c>
      <c r="J72" s="78" t="e">
        <f>COUNTIF(EQUIPE!#REF!, "T")</f>
        <v>#REF!</v>
      </c>
      <c r="K72" s="78" t="e">
        <f>COUNTIF(EQUIPE!#REF!, "FE")</f>
        <v>#REF!</v>
      </c>
      <c r="L72" s="78" t="e">
        <f>COUNTIF(EQUIPE!#REF!,"PFN")</f>
        <v>#REF!</v>
      </c>
      <c r="M72" s="78" t="e">
        <f>COUNTIF(EQUIPE!#REF!,"N")</f>
        <v>#REF!</v>
      </c>
    </row>
    <row r="73" spans="1:13" ht="15.75" customHeight="1" x14ac:dyDescent="0.35">
      <c r="A73" s="79" t="s">
        <v>155</v>
      </c>
      <c r="B73" s="80" t="e">
        <f t="shared" si="0"/>
        <v>#REF!</v>
      </c>
      <c r="C73" s="78" t="e">
        <f>COUNTIF(EQUIPE!#REF!, "PDN")</f>
        <v>#REF!</v>
      </c>
      <c r="D73" s="78" t="e">
        <f>COUNTIF(EQUIPE!#REF!, "PDD")</f>
        <v>#REF!</v>
      </c>
      <c r="E73" s="78" t="e">
        <f>COUNTIF(EQUIPE!#REF!, "FO")</f>
        <v>#REF!</v>
      </c>
      <c r="F73" s="78" t="e">
        <f>COUNTIF(EQUIPE!#REF!, "D")</f>
        <v>#REF!</v>
      </c>
      <c r="G73" s="78" t="e">
        <f>COUNTIF(EQUIPE!#REF!, "M/T")</f>
        <v>#REF!</v>
      </c>
      <c r="H73" s="78" t="e">
        <f>COUNTIF(EQUIPE!#REF!, "PFD")</f>
        <v>#REF!</v>
      </c>
      <c r="I73" s="78" t="e">
        <f>COUNTIF(EQUIPE!#REF!, "M")</f>
        <v>#REF!</v>
      </c>
      <c r="J73" s="78" t="e">
        <f>COUNTIF(EQUIPE!#REF!, "T")</f>
        <v>#REF!</v>
      </c>
      <c r="K73" s="78" t="e">
        <f>COUNTIF(EQUIPE!#REF!, "FE")</f>
        <v>#REF!</v>
      </c>
      <c r="L73" s="78" t="e">
        <f>COUNTIF(EQUIPE!#REF!,"PFN")</f>
        <v>#REF!</v>
      </c>
      <c r="M73" s="78" t="e">
        <f>COUNTIF(EQUIPE!#REF!,"N")</f>
        <v>#REF!</v>
      </c>
    </row>
    <row r="74" spans="1:13" ht="15.75" customHeight="1" x14ac:dyDescent="0.35">
      <c r="A74" s="79" t="s">
        <v>156</v>
      </c>
      <c r="B74" s="80" t="e">
        <f t="shared" si="0"/>
        <v>#REF!</v>
      </c>
      <c r="C74" s="78" t="e">
        <f>COUNTIF(EQUIPE!#REF!, "PDN")</f>
        <v>#REF!</v>
      </c>
      <c r="D74" s="78" t="e">
        <f>COUNTIF(EQUIPE!#REF!, "PDD")</f>
        <v>#REF!</v>
      </c>
      <c r="E74" s="78" t="e">
        <f>COUNTIF(EQUIPE!#REF!, "FO")</f>
        <v>#REF!</v>
      </c>
      <c r="F74" s="78" t="e">
        <f>COUNTIF(EQUIPE!#REF!, "D")</f>
        <v>#REF!</v>
      </c>
      <c r="G74" s="78" t="e">
        <f>COUNTIF(EQUIPE!#REF!, "M/T")</f>
        <v>#REF!</v>
      </c>
      <c r="H74" s="78" t="e">
        <f>COUNTIF(EQUIPE!#REF!, "PFD")</f>
        <v>#REF!</v>
      </c>
      <c r="I74" s="78" t="e">
        <f>COUNTIF(EQUIPE!#REF!, "M")</f>
        <v>#REF!</v>
      </c>
      <c r="J74" s="78" t="e">
        <f>COUNTIF(EQUIPE!#REF!, "T")</f>
        <v>#REF!</v>
      </c>
      <c r="K74" s="78" t="e">
        <f>COUNTIF(EQUIPE!#REF!, "FE")</f>
        <v>#REF!</v>
      </c>
      <c r="L74" s="78" t="e">
        <f>COUNTIF(EQUIPE!#REF!,"PFN")</f>
        <v>#REF!</v>
      </c>
      <c r="M74" s="78" t="e">
        <f>COUNTIF(EQUIPE!#REF!,"N")</f>
        <v>#REF!</v>
      </c>
    </row>
    <row r="75" spans="1:13" ht="15.75" customHeight="1" x14ac:dyDescent="0.35">
      <c r="A75" s="79" t="s">
        <v>157</v>
      </c>
      <c r="B75" s="80" t="e">
        <f t="shared" si="0"/>
        <v>#REF!</v>
      </c>
      <c r="C75" s="78" t="e">
        <f>COUNTIF(EQUIPE!#REF!, "PDN")</f>
        <v>#REF!</v>
      </c>
      <c r="D75" s="78" t="e">
        <f>COUNTIF(EQUIPE!#REF!, "PDD")</f>
        <v>#REF!</v>
      </c>
      <c r="E75" s="78" t="e">
        <f>COUNTIF(EQUIPE!#REF!, "FO")</f>
        <v>#REF!</v>
      </c>
      <c r="F75" s="78" t="e">
        <f>COUNTIF(EQUIPE!#REF!, "D")</f>
        <v>#REF!</v>
      </c>
      <c r="G75" s="78" t="e">
        <f>COUNTIF(EQUIPE!#REF!, "M/T")</f>
        <v>#REF!</v>
      </c>
      <c r="H75" s="78" t="e">
        <f>COUNTIF(EQUIPE!#REF!, "PFD")</f>
        <v>#REF!</v>
      </c>
      <c r="I75" s="78" t="e">
        <f>COUNTIF(EQUIPE!#REF!, "M")</f>
        <v>#REF!</v>
      </c>
      <c r="J75" s="78" t="e">
        <f>COUNTIF(EQUIPE!#REF!, "T")</f>
        <v>#REF!</v>
      </c>
      <c r="K75" s="78" t="e">
        <f>COUNTIF(EQUIPE!#REF!, "FE")</f>
        <v>#REF!</v>
      </c>
      <c r="L75" s="78" t="e">
        <f>COUNTIF(EQUIPE!#REF!,"PFN")</f>
        <v>#REF!</v>
      </c>
      <c r="M75" s="78" t="e">
        <f>COUNTIF(EQUIPE!#REF!,"N")</f>
        <v>#REF!</v>
      </c>
    </row>
    <row r="76" spans="1:13" ht="15.75" customHeight="1" x14ac:dyDescent="0.35">
      <c r="A76" s="79" t="s">
        <v>158</v>
      </c>
      <c r="B76" s="80" t="e">
        <f t="shared" si="0"/>
        <v>#REF!</v>
      </c>
      <c r="C76" s="78" t="e">
        <f>COUNTIF(EQUIPE!#REF!, "PDN")</f>
        <v>#REF!</v>
      </c>
      <c r="D76" s="78" t="e">
        <f>COUNTIF(EQUIPE!#REF!, "PDD")</f>
        <v>#REF!</v>
      </c>
      <c r="E76" s="78" t="e">
        <f>COUNTIF(EQUIPE!#REF!, "FO")</f>
        <v>#REF!</v>
      </c>
      <c r="F76" s="78" t="e">
        <f>COUNTIF(EQUIPE!#REF!, "D")</f>
        <v>#REF!</v>
      </c>
      <c r="G76" s="78" t="e">
        <f>COUNTIF(EQUIPE!#REF!, "M/T")</f>
        <v>#REF!</v>
      </c>
      <c r="H76" s="78" t="e">
        <f>COUNTIF(EQUIPE!#REF!, "PFD")</f>
        <v>#REF!</v>
      </c>
      <c r="I76" s="78" t="e">
        <f>COUNTIF(EQUIPE!#REF!, "M")</f>
        <v>#REF!</v>
      </c>
      <c r="J76" s="78" t="e">
        <f>COUNTIF(EQUIPE!#REF!, "T")</f>
        <v>#REF!</v>
      </c>
      <c r="K76" s="78" t="e">
        <f>COUNTIF(EQUIPE!#REF!, "FE")</f>
        <v>#REF!</v>
      </c>
      <c r="L76" s="78" t="e">
        <f>COUNTIF(EQUIPE!#REF!,"PFN")</f>
        <v>#REF!</v>
      </c>
      <c r="M76" s="78" t="e">
        <f>COUNTIF(EQUIPE!#REF!,"N")</f>
        <v>#REF!</v>
      </c>
    </row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spans="1:3" ht="15.75" customHeight="1" x14ac:dyDescent="0.25"/>
    <row r="82" spans="1:3" ht="15.75" customHeight="1" x14ac:dyDescent="0.25"/>
    <row r="83" spans="1:3" ht="15.75" customHeight="1" x14ac:dyDescent="0.25">
      <c r="A83" s="78" t="e">
        <f>COUNTIF(EQUIPE!#REF!,"SEG") + COUNTIF(EQUIPE!#REF!, "TER") + COUNTIF(EQUIPE!#REF!, "QUA") + COUNTIF(EQUIPE!#REF!, "QUI") + COUNTIF(EQUIPE!#REF!, "SEX") + COUNTIF(EQUIPE!#REF!, "SAB")</f>
        <v>#REF!</v>
      </c>
      <c r="B83" s="78" t="s">
        <v>25</v>
      </c>
      <c r="C83" s="78" t="e">
        <f>$A$83*6</f>
        <v>#REF!</v>
      </c>
    </row>
    <row r="84" spans="1:3" ht="15.75" customHeight="1" x14ac:dyDescent="0.25">
      <c r="A84" s="78" t="e">
        <f>COUNTIF(EQUIPE!#REF!,"SEG") + COUNTIF(EQUIPE!#REF!, "TER") + COUNTIF(EQUIPE!#REF!, "QUA") + COUNTIF(EQUIPE!#REF!, "QUI") + COUNTIF(EQUIPE!#REF!, "SEX")</f>
        <v>#REF!</v>
      </c>
      <c r="B84" s="78" t="s">
        <v>32</v>
      </c>
      <c r="C84" s="78" t="e">
        <f>$A$84*6</f>
        <v>#REF!</v>
      </c>
    </row>
    <row r="85" spans="1:3" ht="15.75" customHeight="1" x14ac:dyDescent="0.25"/>
    <row r="86" spans="1:3" ht="15.75" customHeight="1" x14ac:dyDescent="0.25"/>
    <row r="87" spans="1:3" ht="15.75" customHeight="1" x14ac:dyDescent="0.25"/>
    <row r="88" spans="1:3" ht="15.75" customHeight="1" x14ac:dyDescent="0.25"/>
    <row r="89" spans="1:3" ht="15.75" customHeight="1" x14ac:dyDescent="0.25"/>
    <row r="90" spans="1:3" ht="15.75" customHeight="1" x14ac:dyDescent="0.25"/>
    <row r="91" spans="1:3" ht="15.75" customHeight="1" x14ac:dyDescent="0.25"/>
    <row r="92" spans="1:3" ht="15.75" customHeight="1" x14ac:dyDescent="0.25"/>
    <row r="93" spans="1:3" ht="15.75" customHeight="1" x14ac:dyDescent="0.25"/>
    <row r="94" spans="1:3" ht="15.75" customHeight="1" x14ac:dyDescent="0.25"/>
    <row r="95" spans="1:3" ht="15.75" customHeight="1" x14ac:dyDescent="0.25"/>
    <row r="96" spans="1: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EQUIPE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Cristina Ceratto</dc:creator>
  <cp:lastModifiedBy>André Lucas Maffissoni</cp:lastModifiedBy>
  <cp:lastPrinted>2021-04-22T19:56:26Z</cp:lastPrinted>
  <dcterms:created xsi:type="dcterms:W3CDTF">2019-01-03T11:13:57Z</dcterms:created>
  <dcterms:modified xsi:type="dcterms:W3CDTF">2021-04-27T10:05:39Z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